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YDER\William\My Documents\Statistical PERT\Site Downloads\Version 1.2 - Traffic lights\"/>
    </mc:Choice>
  </mc:AlternateContent>
  <bookViews>
    <workbookView xWindow="0" yWindow="0" windowWidth="19200" windowHeight="7305"/>
  </bookViews>
  <sheets>
    <sheet name="SPERT for Player Selection" sheetId="7" r:id="rId1"/>
    <sheet name="VLookups" sheetId="5" r:id="rId2"/>
    <sheet name="Ratio Scale Modeler" sheetId="9" r:id="rId3"/>
    <sheet name="Change Log" sheetId="10" r:id="rId4"/>
  </sheets>
  <definedNames>
    <definedName name="_AtRisk_FitDataRange_FIT_25A41_BEC60" hidden="1">#REF!</definedName>
    <definedName name="_AtRisk_FitDataRange_FIT_5E747_5E5C3"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"2VWFXWNI4UF9WJEWK3FPFW5B"</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workbook>
</file>

<file path=xl/calcChain.xml><?xml version="1.0" encoding="utf-8"?>
<calcChain xmlns="http://schemas.openxmlformats.org/spreadsheetml/2006/main">
  <c r="X5" i="7" l="1"/>
  <c r="Y5" i="7"/>
  <c r="Z5" i="7"/>
  <c r="AA5" i="7"/>
  <c r="AB5" i="7"/>
  <c r="AC5" i="7"/>
  <c r="AD5" i="7"/>
  <c r="AE5" i="7"/>
  <c r="AF5" i="7"/>
  <c r="X6" i="7"/>
  <c r="Y6" i="7"/>
  <c r="Z6" i="7"/>
  <c r="AA6" i="7"/>
  <c r="AB6" i="7"/>
  <c r="AC6" i="7"/>
  <c r="AD6" i="7"/>
  <c r="AE6" i="7"/>
  <c r="AF6" i="7"/>
  <c r="X7" i="7"/>
  <c r="Y7" i="7"/>
  <c r="Z7" i="7"/>
  <c r="AA7" i="7"/>
  <c r="AB7" i="7"/>
  <c r="AC7" i="7"/>
  <c r="AD7" i="7"/>
  <c r="AE7" i="7"/>
  <c r="AF7" i="7"/>
  <c r="X8" i="7"/>
  <c r="Y8" i="7"/>
  <c r="Z8" i="7"/>
  <c r="AA8" i="7"/>
  <c r="AB8" i="7"/>
  <c r="AC8" i="7"/>
  <c r="AD8" i="7"/>
  <c r="AE8" i="7"/>
  <c r="AF8" i="7"/>
  <c r="X9" i="7"/>
  <c r="Y9" i="7"/>
  <c r="Z9" i="7"/>
  <c r="AA9" i="7"/>
  <c r="AB9" i="7"/>
  <c r="AC9" i="7"/>
  <c r="AD9" i="7"/>
  <c r="AE9" i="7"/>
  <c r="AF9" i="7"/>
  <c r="X10" i="7"/>
  <c r="Y10" i="7"/>
  <c r="Z10" i="7"/>
  <c r="AA10" i="7"/>
  <c r="AB10" i="7"/>
  <c r="AC10" i="7"/>
  <c r="AD10" i="7"/>
  <c r="AE10" i="7"/>
  <c r="AF10" i="7"/>
  <c r="X11" i="7"/>
  <c r="Y11" i="7"/>
  <c r="Z11" i="7"/>
  <c r="AA11" i="7"/>
  <c r="AB11" i="7"/>
  <c r="AC11" i="7"/>
  <c r="AD11" i="7"/>
  <c r="AE11" i="7"/>
  <c r="AF11" i="7"/>
  <c r="X12" i="7"/>
  <c r="Y12" i="7"/>
  <c r="Z12" i="7"/>
  <c r="AA12" i="7"/>
  <c r="AB12" i="7"/>
  <c r="AC12" i="7"/>
  <c r="AD12" i="7"/>
  <c r="AE12" i="7"/>
  <c r="AF12" i="7"/>
  <c r="X13" i="7"/>
  <c r="Y13" i="7"/>
  <c r="Z13" i="7"/>
  <c r="AA13" i="7"/>
  <c r="AB13" i="7"/>
  <c r="AC13" i="7"/>
  <c r="AD13" i="7"/>
  <c r="AE13" i="7"/>
  <c r="AF13" i="7"/>
  <c r="X14" i="7"/>
  <c r="Y14" i="7"/>
  <c r="Z14" i="7"/>
  <c r="AA14" i="7"/>
  <c r="AB14" i="7"/>
  <c r="AC14" i="7"/>
  <c r="AD14" i="7"/>
  <c r="AE14" i="7"/>
  <c r="AF14" i="7"/>
  <c r="X15" i="7"/>
  <c r="Y15" i="7"/>
  <c r="Z15" i="7"/>
  <c r="AA15" i="7"/>
  <c r="AB15" i="7"/>
  <c r="AC15" i="7"/>
  <c r="AD15" i="7"/>
  <c r="AE15" i="7"/>
  <c r="AF15" i="7"/>
  <c r="AH3" i="7" l="1"/>
  <c r="AI3" i="7"/>
  <c r="AJ3" i="7"/>
  <c r="AK3" i="7"/>
  <c r="AL3" i="7"/>
  <c r="AM3" i="7"/>
  <c r="AN3" i="7"/>
  <c r="AO3" i="7"/>
  <c r="AG3" i="7" l="1"/>
  <c r="S9" i="7" l="1"/>
  <c r="T9" i="7"/>
  <c r="U9" i="7"/>
  <c r="V9" i="7"/>
  <c r="W9" i="7"/>
  <c r="S10" i="7"/>
  <c r="T10" i="7"/>
  <c r="U10" i="7"/>
  <c r="V10" i="7"/>
  <c r="W10" i="7"/>
  <c r="S11" i="7"/>
  <c r="T11" i="7"/>
  <c r="U11" i="7"/>
  <c r="V11" i="7"/>
  <c r="W11" i="7"/>
  <c r="S12" i="7"/>
  <c r="T12" i="7"/>
  <c r="U12" i="7"/>
  <c r="V12" i="7"/>
  <c r="W12" i="7"/>
  <c r="S13" i="7"/>
  <c r="T13" i="7"/>
  <c r="U13" i="7"/>
  <c r="V13" i="7"/>
  <c r="W13" i="7"/>
  <c r="S14" i="7"/>
  <c r="T14" i="7"/>
  <c r="U14" i="7"/>
  <c r="V14" i="7"/>
  <c r="W14" i="7"/>
  <c r="S15" i="7"/>
  <c r="T15" i="7"/>
  <c r="U15" i="7"/>
  <c r="V15" i="7"/>
  <c r="W15" i="7"/>
  <c r="R9" i="7"/>
  <c r="R10" i="7"/>
  <c r="R11" i="7"/>
  <c r="R12" i="7"/>
  <c r="R13" i="7"/>
  <c r="R14" i="7"/>
  <c r="R15" i="7"/>
  <c r="F4" i="7" l="1"/>
  <c r="G4" i="7"/>
  <c r="F5" i="7"/>
  <c r="G5" i="7"/>
  <c r="F6" i="7"/>
  <c r="G6" i="7"/>
  <c r="F7" i="7"/>
  <c r="G7" i="7"/>
  <c r="F8" i="7"/>
  <c r="G8" i="7"/>
  <c r="F9" i="7"/>
  <c r="G9" i="7"/>
  <c r="F10" i="7"/>
  <c r="G10" i="7"/>
  <c r="F11" i="7"/>
  <c r="G11" i="7"/>
  <c r="F12" i="7"/>
  <c r="G12" i="7"/>
  <c r="F13" i="7"/>
  <c r="G13" i="7"/>
  <c r="F14" i="7"/>
  <c r="G14" i="7"/>
  <c r="G15" i="7"/>
  <c r="F15" i="7"/>
  <c r="A24" i="7" l="1"/>
  <c r="A113" i="9" l="1"/>
  <c r="B6" i="5" l="1"/>
  <c r="B7" i="5" s="1"/>
  <c r="M4" i="7" s="1"/>
  <c r="B3" i="5"/>
  <c r="M5" i="7" s="1"/>
  <c r="B4" i="5"/>
  <c r="M7" i="7" s="1"/>
  <c r="N5" i="9"/>
  <c r="I5" i="9"/>
  <c r="D5" i="9"/>
  <c r="O16" i="7"/>
  <c r="D16" i="7"/>
  <c r="L10" i="9"/>
  <c r="G10" i="9"/>
  <c r="B10" i="9"/>
  <c r="N12" i="9"/>
  <c r="M12" i="9"/>
  <c r="L12" i="9"/>
  <c r="I12" i="9"/>
  <c r="H12" i="9"/>
  <c r="G12" i="9"/>
  <c r="K13" i="9"/>
  <c r="K14" i="9"/>
  <c r="K15" i="9"/>
  <c r="K16" i="9"/>
  <c r="K17" i="9" s="1"/>
  <c r="K18" i="9" s="1"/>
  <c r="K19" i="9"/>
  <c r="K20" i="9"/>
  <c r="K21" i="9" s="1"/>
  <c r="K22" i="9" s="1"/>
  <c r="K23" i="9" s="1"/>
  <c r="K24" i="9"/>
  <c r="K25" i="9" s="1"/>
  <c r="K26" i="9" s="1"/>
  <c r="K27" i="9" s="1"/>
  <c r="K28" i="9" s="1"/>
  <c r="K29" i="9" s="1"/>
  <c r="K30" i="9" s="1"/>
  <c r="K31" i="9" s="1"/>
  <c r="K32" i="9" s="1"/>
  <c r="K33" i="9" s="1"/>
  <c r="K34" i="9" s="1"/>
  <c r="K35" i="9" s="1"/>
  <c r="K36" i="9" s="1"/>
  <c r="K37" i="9" s="1"/>
  <c r="K38" i="9" s="1"/>
  <c r="K39" i="9" s="1"/>
  <c r="K40" i="9" s="1"/>
  <c r="K41" i="9" s="1"/>
  <c r="K42" i="9" s="1"/>
  <c r="K43" i="9" s="1"/>
  <c r="K44" i="9" s="1"/>
  <c r="K45" i="9" s="1"/>
  <c r="K46" i="9" s="1"/>
  <c r="K47" i="9" s="1"/>
  <c r="K48" i="9" s="1"/>
  <c r="K49" i="9" s="1"/>
  <c r="K50" i="9" s="1"/>
  <c r="K51" i="9" s="1"/>
  <c r="K52" i="9" s="1"/>
  <c r="K53" i="9" s="1"/>
  <c r="K54" i="9" s="1"/>
  <c r="K55" i="9" s="1"/>
  <c r="K56" i="9" s="1"/>
  <c r="K57" i="9" s="1"/>
  <c r="K58" i="9" s="1"/>
  <c r="K59" i="9" s="1"/>
  <c r="K60" i="9" s="1"/>
  <c r="K61" i="9" s="1"/>
  <c r="K62" i="9" s="1"/>
  <c r="K63" i="9" s="1"/>
  <c r="K64" i="9" s="1"/>
  <c r="K65" i="9" s="1"/>
  <c r="K66" i="9" s="1"/>
  <c r="K67" i="9" s="1"/>
  <c r="K68" i="9" s="1"/>
  <c r="K69" i="9" s="1"/>
  <c r="K70" i="9" s="1"/>
  <c r="K71" i="9" s="1"/>
  <c r="K72" i="9" s="1"/>
  <c r="K73" i="9" s="1"/>
  <c r="K74" i="9" s="1"/>
  <c r="K75" i="9" s="1"/>
  <c r="K76" i="9" s="1"/>
  <c r="K77" i="9" s="1"/>
  <c r="K78" i="9" s="1"/>
  <c r="K79" i="9" s="1"/>
  <c r="K80" i="9" s="1"/>
  <c r="K81" i="9" s="1"/>
  <c r="K82" i="9" s="1"/>
  <c r="K83" i="9" s="1"/>
  <c r="K84" i="9" s="1"/>
  <c r="K85" i="9" s="1"/>
  <c r="K86" i="9" s="1"/>
  <c r="K87" i="9" s="1"/>
  <c r="K88" i="9" s="1"/>
  <c r="K89" i="9" s="1"/>
  <c r="K90" i="9" s="1"/>
  <c r="K91" i="9" s="1"/>
  <c r="K92" i="9" s="1"/>
  <c r="K93" i="9" s="1"/>
  <c r="K94" i="9" s="1"/>
  <c r="K95" i="9" s="1"/>
  <c r="K96" i="9" s="1"/>
  <c r="K97" i="9" s="1"/>
  <c r="K98" i="9" s="1"/>
  <c r="K99" i="9" s="1"/>
  <c r="K100" i="9" s="1"/>
  <c r="K101" i="9" s="1"/>
  <c r="K102" i="9" s="1"/>
  <c r="K103" i="9" s="1"/>
  <c r="K104" i="9" s="1"/>
  <c r="K105" i="9" s="1"/>
  <c r="K106" i="9" s="1"/>
  <c r="K107" i="9" s="1"/>
  <c r="K108" i="9" s="1"/>
  <c r="K109" i="9" s="1"/>
  <c r="K110" i="9" s="1"/>
  <c r="K111" i="9" s="1"/>
  <c r="F13" i="9"/>
  <c r="F14" i="9" s="1"/>
  <c r="F15" i="9" s="1"/>
  <c r="F16" i="9"/>
  <c r="F17" i="9"/>
  <c r="F18" i="9" s="1"/>
  <c r="F19" i="9" s="1"/>
  <c r="F20" i="9" s="1"/>
  <c r="F21" i="9"/>
  <c r="F22" i="9" s="1"/>
  <c r="F23" i="9" s="1"/>
  <c r="F24" i="9" s="1"/>
  <c r="F25" i="9" s="1"/>
  <c r="F26" i="9" s="1"/>
  <c r="F27" i="9" s="1"/>
  <c r="F28" i="9" s="1"/>
  <c r="F29" i="9" s="1"/>
  <c r="F30" i="9" s="1"/>
  <c r="F31" i="9" s="1"/>
  <c r="F32" i="9" s="1"/>
  <c r="F33" i="9" s="1"/>
  <c r="F34" i="9" s="1"/>
  <c r="F35" i="9" s="1"/>
  <c r="F36" i="9" s="1"/>
  <c r="F37" i="9" s="1"/>
  <c r="F38" i="9" s="1"/>
  <c r="F39" i="9" s="1"/>
  <c r="F40" i="9" s="1"/>
  <c r="F41" i="9" s="1"/>
  <c r="F42" i="9" s="1"/>
  <c r="F43" i="9" s="1"/>
  <c r="F44" i="9" s="1"/>
  <c r="F45" i="9" s="1"/>
  <c r="F46" i="9" s="1"/>
  <c r="F47" i="9" s="1"/>
  <c r="F48" i="9" s="1"/>
  <c r="F49" i="9" s="1"/>
  <c r="F50" i="9" s="1"/>
  <c r="F51" i="9" s="1"/>
  <c r="F52" i="9" s="1"/>
  <c r="F53" i="9" s="1"/>
  <c r="F54" i="9" s="1"/>
  <c r="F55" i="9" s="1"/>
  <c r="F56" i="9" s="1"/>
  <c r="F57" i="9" s="1"/>
  <c r="F58" i="9" s="1"/>
  <c r="F59" i="9" s="1"/>
  <c r="F60" i="9" s="1"/>
  <c r="F61" i="9" s="1"/>
  <c r="F62" i="9" s="1"/>
  <c r="F63" i="9" s="1"/>
  <c r="F64" i="9" s="1"/>
  <c r="F65" i="9" s="1"/>
  <c r="F66" i="9" s="1"/>
  <c r="F67" i="9" s="1"/>
  <c r="F68" i="9" s="1"/>
  <c r="F69" i="9" s="1"/>
  <c r="F70" i="9" s="1"/>
  <c r="F71" i="9" s="1"/>
  <c r="F72" i="9" s="1"/>
  <c r="F73" i="9" s="1"/>
  <c r="F74" i="9" s="1"/>
  <c r="F75" i="9" s="1"/>
  <c r="F76" i="9" s="1"/>
  <c r="F77" i="9" s="1"/>
  <c r="F78" i="9" s="1"/>
  <c r="F79" i="9" s="1"/>
  <c r="F80" i="9" s="1"/>
  <c r="F81" i="9" s="1"/>
  <c r="F82" i="9" s="1"/>
  <c r="F83" i="9" s="1"/>
  <c r="F84" i="9" s="1"/>
  <c r="F85" i="9" s="1"/>
  <c r="F86" i="9" s="1"/>
  <c r="F87" i="9" s="1"/>
  <c r="F88" i="9" s="1"/>
  <c r="F89" i="9" s="1"/>
  <c r="F90" i="9" s="1"/>
  <c r="F91" i="9" s="1"/>
  <c r="F92" i="9" s="1"/>
  <c r="F93" i="9" s="1"/>
  <c r="F94" i="9" s="1"/>
  <c r="F95" i="9" s="1"/>
  <c r="F96" i="9" s="1"/>
  <c r="F97" i="9" s="1"/>
  <c r="F98" i="9" s="1"/>
  <c r="F99" i="9" s="1"/>
  <c r="F100" i="9" s="1"/>
  <c r="F101" i="9" s="1"/>
  <c r="F102" i="9" s="1"/>
  <c r="F103" i="9" s="1"/>
  <c r="F104" i="9" s="1"/>
  <c r="F105" i="9" s="1"/>
  <c r="F106" i="9" s="1"/>
  <c r="F107" i="9" s="1"/>
  <c r="F108" i="9" s="1"/>
  <c r="F109" i="9" s="1"/>
  <c r="F110" i="9" s="1"/>
  <c r="F111" i="9" s="1"/>
  <c r="D12" i="9"/>
  <c r="C12" i="9"/>
  <c r="B12" i="9"/>
  <c r="A13" i="9"/>
  <c r="G13" i="9"/>
  <c r="M13" i="9"/>
  <c r="N13" i="9"/>
  <c r="L13" i="9"/>
  <c r="H13" i="9"/>
  <c r="I13" i="9"/>
  <c r="B13" i="9"/>
  <c r="C13" i="9"/>
  <c r="D13" i="9"/>
  <c r="A14" i="9"/>
  <c r="L14" i="9"/>
  <c r="M6" i="7"/>
  <c r="M8" i="7"/>
  <c r="M9" i="7"/>
  <c r="M10" i="7"/>
  <c r="M11" i="7"/>
  <c r="M12" i="7"/>
  <c r="M13" i="7"/>
  <c r="M14" i="7"/>
  <c r="M15" i="7"/>
  <c r="H5" i="7"/>
  <c r="H6" i="7"/>
  <c r="H7" i="7"/>
  <c r="H8" i="7"/>
  <c r="H9" i="7"/>
  <c r="H10" i="7"/>
  <c r="H11" i="7"/>
  <c r="H12" i="7"/>
  <c r="H13" i="7"/>
  <c r="H14" i="7"/>
  <c r="H15" i="7"/>
  <c r="H4" i="7"/>
  <c r="I15" i="7"/>
  <c r="J15" i="7" s="1"/>
  <c r="K15" i="7" s="1"/>
  <c r="I14" i="7"/>
  <c r="J14" i="7" s="1"/>
  <c r="K14" i="7" s="1"/>
  <c r="I13" i="7"/>
  <c r="J13" i="7" s="1"/>
  <c r="K13" i="7"/>
  <c r="I12" i="7"/>
  <c r="J12" i="7" s="1"/>
  <c r="K12" i="7" s="1"/>
  <c r="I11" i="7"/>
  <c r="J11" i="7" s="1"/>
  <c r="K11" i="7" s="1"/>
  <c r="I10" i="7"/>
  <c r="J10" i="7" s="1"/>
  <c r="K10" i="7" s="1"/>
  <c r="I9" i="7"/>
  <c r="J9" i="7" s="1"/>
  <c r="K9" i="7"/>
  <c r="I8" i="7"/>
  <c r="J8" i="7" s="1"/>
  <c r="K8" i="7" s="1"/>
  <c r="I7" i="7"/>
  <c r="J7" i="7" s="1"/>
  <c r="K7" i="7" s="1"/>
  <c r="I6" i="7"/>
  <c r="J6" i="7" s="1"/>
  <c r="K6" i="7" s="1"/>
  <c r="I5" i="7"/>
  <c r="J5" i="7" s="1"/>
  <c r="K5" i="7" s="1"/>
  <c r="I4" i="7"/>
  <c r="J4" i="7" s="1"/>
  <c r="K4" i="7" s="1"/>
  <c r="Z4" i="7" l="1"/>
  <c r="AD4" i="7"/>
  <c r="AA4" i="7"/>
  <c r="AE4" i="7"/>
  <c r="Y4" i="7"/>
  <c r="AB4" i="7"/>
  <c r="AF4" i="7"/>
  <c r="AC4" i="7"/>
  <c r="S8" i="7"/>
  <c r="W8" i="7"/>
  <c r="R8" i="7"/>
  <c r="T8" i="7"/>
  <c r="U8" i="7"/>
  <c r="V8" i="7"/>
  <c r="U7" i="7"/>
  <c r="V7" i="7"/>
  <c r="S7" i="7"/>
  <c r="W7" i="7"/>
  <c r="T7" i="7"/>
  <c r="R7" i="7"/>
  <c r="S6" i="7"/>
  <c r="W6" i="7"/>
  <c r="T6" i="7"/>
  <c r="U6" i="7"/>
  <c r="R6" i="7"/>
  <c r="V6" i="7"/>
  <c r="U5" i="7"/>
  <c r="S5" i="7"/>
  <c r="V5" i="7"/>
  <c r="R5" i="7"/>
  <c r="W5" i="7"/>
  <c r="T5" i="7"/>
  <c r="S4" i="7"/>
  <c r="W4" i="7"/>
  <c r="T4" i="7"/>
  <c r="X4" i="7"/>
  <c r="R4" i="7"/>
  <c r="U4" i="7"/>
  <c r="V4" i="7"/>
  <c r="P12" i="7"/>
  <c r="Q12" i="7"/>
  <c r="P15" i="7"/>
  <c r="Q15" i="7"/>
  <c r="P6" i="7"/>
  <c r="Q6" i="7"/>
  <c r="Q4" i="7"/>
  <c r="P4" i="7"/>
  <c r="Q14" i="7"/>
  <c r="P14" i="7"/>
  <c r="Q10" i="7"/>
  <c r="P10" i="7"/>
  <c r="P7" i="7"/>
  <c r="Q7" i="7"/>
  <c r="Q8" i="7"/>
  <c r="P8" i="7"/>
  <c r="P11" i="7"/>
  <c r="Q11" i="7"/>
  <c r="P13" i="7"/>
  <c r="Q13" i="7"/>
  <c r="P9" i="7"/>
  <c r="Q9" i="7"/>
  <c r="P5" i="7"/>
  <c r="Q5" i="7"/>
  <c r="N6" i="7"/>
  <c r="N15" i="7"/>
  <c r="H16" i="7"/>
  <c r="N4" i="7"/>
  <c r="N5" i="7"/>
  <c r="N10" i="7"/>
  <c r="N12" i="7"/>
  <c r="N11" i="7"/>
  <c r="N9" i="7"/>
  <c r="N14" i="7"/>
  <c r="K16" i="7"/>
  <c r="N13" i="7"/>
  <c r="N7" i="7"/>
  <c r="N8" i="7"/>
  <c r="M14" i="9"/>
  <c r="I14" i="9"/>
  <c r="B14" i="9"/>
  <c r="N14" i="9"/>
  <c r="G14" i="9"/>
  <c r="A15" i="9"/>
  <c r="H14" i="9"/>
  <c r="C14" i="9"/>
  <c r="D14" i="9"/>
  <c r="AN4" i="7" l="1"/>
  <c r="AN6" i="7"/>
  <c r="AN10" i="7"/>
  <c r="AN14" i="7"/>
  <c r="AN5" i="7"/>
  <c r="AN7" i="7"/>
  <c r="AN11" i="7"/>
  <c r="AN15" i="7"/>
  <c r="AN9" i="7"/>
  <c r="AN13" i="7"/>
  <c r="AN8" i="7"/>
  <c r="AN12" i="7"/>
  <c r="AO5" i="7"/>
  <c r="AO9" i="7"/>
  <c r="AO13" i="7"/>
  <c r="AO6" i="7"/>
  <c r="AO10" i="7"/>
  <c r="AO14" i="7"/>
  <c r="AO7" i="7"/>
  <c r="AO11" i="7"/>
  <c r="AO15" i="7"/>
  <c r="AO8" i="7"/>
  <c r="AO12" i="7"/>
  <c r="AJ6" i="7"/>
  <c r="AJ10" i="7"/>
  <c r="AJ14" i="7"/>
  <c r="AJ9" i="7"/>
  <c r="AJ13" i="7"/>
  <c r="AJ7" i="7"/>
  <c r="AJ11" i="7"/>
  <c r="AJ15" i="7"/>
  <c r="AJ8" i="7"/>
  <c r="AJ12" i="7"/>
  <c r="AJ5" i="7"/>
  <c r="AL4" i="7"/>
  <c r="AL8" i="7"/>
  <c r="AL12" i="7"/>
  <c r="AL7" i="7"/>
  <c r="AL5" i="7"/>
  <c r="AL9" i="7"/>
  <c r="AL13" i="7"/>
  <c r="AL6" i="7"/>
  <c r="AL10" i="7"/>
  <c r="AL14" i="7"/>
  <c r="AL11" i="7"/>
  <c r="AL15" i="7"/>
  <c r="AK5" i="7"/>
  <c r="AK9" i="7"/>
  <c r="AK13" i="7"/>
  <c r="AK6" i="7"/>
  <c r="AK10" i="7"/>
  <c r="AK14" i="7"/>
  <c r="AK8" i="7"/>
  <c r="AK12" i="7"/>
  <c r="AK7" i="7"/>
  <c r="AK11" i="7"/>
  <c r="AK15" i="7"/>
  <c r="AM7" i="7"/>
  <c r="AM11" i="7"/>
  <c r="AM15" i="7"/>
  <c r="AM10" i="7"/>
  <c r="AM14" i="7"/>
  <c r="AM8" i="7"/>
  <c r="AM12" i="7"/>
  <c r="AM5" i="7"/>
  <c r="AM9" i="7"/>
  <c r="AM13" i="7"/>
  <c r="AM6" i="7"/>
  <c r="AG5" i="7"/>
  <c r="AG9" i="7"/>
  <c r="AG13" i="7"/>
  <c r="AG12" i="7"/>
  <c r="AG6" i="7"/>
  <c r="AG10" i="7"/>
  <c r="AG14" i="7"/>
  <c r="AG7" i="7"/>
  <c r="AG11" i="7"/>
  <c r="AG15" i="7"/>
  <c r="AG8" i="7"/>
  <c r="AH8" i="7"/>
  <c r="AH12" i="7"/>
  <c r="AH5" i="7"/>
  <c r="AH9" i="7"/>
  <c r="AH13" i="7"/>
  <c r="AH7" i="7"/>
  <c r="AH11" i="7"/>
  <c r="AH15" i="7"/>
  <c r="AH6" i="7"/>
  <c r="AH10" i="7"/>
  <c r="AH14" i="7"/>
  <c r="AI4" i="7"/>
  <c r="AI7" i="7"/>
  <c r="AI11" i="7"/>
  <c r="AI15" i="7"/>
  <c r="AI8" i="7"/>
  <c r="AI12" i="7"/>
  <c r="AI6" i="7"/>
  <c r="AI5" i="7"/>
  <c r="AI9" i="7"/>
  <c r="AI13" i="7"/>
  <c r="AI10" i="7"/>
  <c r="AI14" i="7"/>
  <c r="AO4" i="7"/>
  <c r="AJ4" i="7"/>
  <c r="AK4" i="7"/>
  <c r="AM4" i="7"/>
  <c r="AH4" i="7"/>
  <c r="AG4" i="7"/>
  <c r="T16" i="7"/>
  <c r="V16" i="7"/>
  <c r="U16" i="7"/>
  <c r="W16" i="7"/>
  <c r="S16" i="7"/>
  <c r="N16" i="7"/>
  <c r="M16" i="7" s="1"/>
  <c r="R16" i="7"/>
  <c r="H15" i="9"/>
  <c r="C15" i="9"/>
  <c r="M15" i="9"/>
  <c r="I15" i="9"/>
  <c r="D15" i="9"/>
  <c r="G15" i="9"/>
  <c r="L15" i="9"/>
  <c r="A16" i="9"/>
  <c r="N15" i="9"/>
  <c r="B15" i="9"/>
  <c r="AP13" i="7" l="1"/>
  <c r="B13" i="7" s="1"/>
  <c r="AP9" i="7"/>
  <c r="B9" i="7" s="1"/>
  <c r="AP8" i="7"/>
  <c r="AP4" i="7"/>
  <c r="AP7" i="7"/>
  <c r="AP14" i="7"/>
  <c r="B14" i="7" s="1"/>
  <c r="AP11" i="7"/>
  <c r="B11" i="7" s="1"/>
  <c r="AP5" i="7"/>
  <c r="AP6" i="7"/>
  <c r="AP12" i="7"/>
  <c r="B12" i="7" s="1"/>
  <c r="AP15" i="7"/>
  <c r="B15" i="7" s="1"/>
  <c r="AP10" i="7"/>
  <c r="B10" i="7" s="1"/>
  <c r="N16" i="9"/>
  <c r="G16" i="9"/>
  <c r="B16" i="9"/>
  <c r="H16" i="9"/>
  <c r="A17" i="9"/>
  <c r="L16" i="9"/>
  <c r="I16" i="9"/>
  <c r="C16" i="9"/>
  <c r="M16" i="9"/>
  <c r="D16" i="9"/>
  <c r="B8" i="7" l="1"/>
  <c r="B4" i="7"/>
  <c r="B7" i="7"/>
  <c r="B5" i="7"/>
  <c r="B6" i="7"/>
  <c r="H17" i="9"/>
  <c r="C17" i="9"/>
  <c r="M17" i="9"/>
  <c r="I17" i="9"/>
  <c r="D17" i="9"/>
  <c r="G17" i="9"/>
  <c r="L17" i="9"/>
  <c r="A18" i="9"/>
  <c r="N17" i="9"/>
  <c r="B17" i="9"/>
  <c r="N18" i="9" l="1"/>
  <c r="G18" i="9"/>
  <c r="B18" i="9"/>
  <c r="H18" i="9"/>
  <c r="A19" i="9"/>
  <c r="L18" i="9"/>
  <c r="I18" i="9"/>
  <c r="C18" i="9"/>
  <c r="D18" i="9"/>
  <c r="M18" i="9"/>
  <c r="H19" i="9" l="1"/>
  <c r="C19" i="9"/>
  <c r="M19" i="9"/>
  <c r="I19" i="9"/>
  <c r="D19" i="9"/>
  <c r="N19" i="9"/>
  <c r="B19" i="9"/>
  <c r="G19" i="9"/>
  <c r="A20" i="9"/>
  <c r="L19" i="9"/>
  <c r="N20" i="9" l="1"/>
  <c r="G20" i="9"/>
  <c r="B20" i="9"/>
  <c r="H20" i="9"/>
  <c r="A21" i="9"/>
  <c r="C20" i="9"/>
  <c r="I20" i="9"/>
  <c r="D20" i="9"/>
  <c r="M20" i="9"/>
  <c r="L20" i="9"/>
  <c r="H21" i="9" l="1"/>
  <c r="C21" i="9"/>
  <c r="M21" i="9"/>
  <c r="I21" i="9"/>
  <c r="D21" i="9"/>
  <c r="G21" i="9"/>
  <c r="A22" i="9"/>
  <c r="B21" i="9"/>
  <c r="L21" i="9"/>
  <c r="N21" i="9"/>
  <c r="N22" i="9" l="1"/>
  <c r="G22" i="9"/>
  <c r="B22" i="9"/>
  <c r="H22" i="9"/>
  <c r="L22" i="9"/>
  <c r="D22" i="9"/>
  <c r="A23" i="9"/>
  <c r="C22" i="9"/>
  <c r="M22" i="9"/>
  <c r="I22" i="9"/>
  <c r="H23" i="9" l="1"/>
  <c r="C23" i="9"/>
  <c r="I23" i="9"/>
  <c r="B23" i="9"/>
  <c r="L23" i="9"/>
  <c r="G23" i="9"/>
  <c r="N23" i="9"/>
  <c r="A24" i="9"/>
  <c r="M23" i="9"/>
  <c r="D23" i="9"/>
  <c r="L24" i="9" l="1"/>
  <c r="C24" i="9"/>
  <c r="N24" i="9"/>
  <c r="A25" i="9"/>
  <c r="H24" i="9"/>
  <c r="B24" i="9"/>
  <c r="I24" i="9"/>
  <c r="D24" i="9"/>
  <c r="M24" i="9"/>
  <c r="G24" i="9"/>
  <c r="N25" i="9" l="1"/>
  <c r="G25" i="9"/>
  <c r="B25" i="9"/>
  <c r="L25" i="9"/>
  <c r="C25" i="9"/>
  <c r="A26" i="9"/>
  <c r="M25" i="9"/>
  <c r="D25" i="9"/>
  <c r="I25" i="9"/>
  <c r="H25" i="9"/>
  <c r="L26" i="9" l="1"/>
  <c r="C26" i="9"/>
  <c r="H26" i="9"/>
  <c r="D26" i="9"/>
  <c r="I26" i="9"/>
  <c r="G26" i="9"/>
  <c r="N26" i="9"/>
  <c r="A27" i="9"/>
  <c r="B26" i="9"/>
  <c r="M26" i="9"/>
  <c r="N27" i="9" l="1"/>
  <c r="G27" i="9"/>
  <c r="B27" i="9"/>
  <c r="H27" i="9"/>
  <c r="D27" i="9"/>
  <c r="M27" i="9"/>
  <c r="C27" i="9"/>
  <c r="L27" i="9"/>
  <c r="A28" i="9"/>
  <c r="I27" i="9"/>
  <c r="L28" i="9" l="1"/>
  <c r="C28" i="9"/>
  <c r="I28" i="9"/>
  <c r="B28" i="9"/>
  <c r="G28" i="9"/>
  <c r="M28" i="9"/>
  <c r="A29" i="9"/>
  <c r="H28" i="9"/>
  <c r="N28" i="9"/>
  <c r="D28" i="9"/>
  <c r="N29" i="9" l="1"/>
  <c r="G29" i="9"/>
  <c r="B29" i="9"/>
  <c r="I29" i="9"/>
  <c r="L29" i="9"/>
  <c r="D29" i="9"/>
  <c r="H29" i="9"/>
  <c r="M29" i="9"/>
  <c r="C29" i="9"/>
  <c r="A30" i="9"/>
  <c r="L30" i="9" l="1"/>
  <c r="C30" i="9"/>
  <c r="M30" i="9"/>
  <c r="G30" i="9"/>
  <c r="A31" i="9"/>
  <c r="N30" i="9"/>
  <c r="D30" i="9"/>
  <c r="I30" i="9"/>
  <c r="B30" i="9"/>
  <c r="H30" i="9"/>
  <c r="N31" i="9" l="1"/>
  <c r="G31" i="9"/>
  <c r="B31" i="9"/>
  <c r="M31" i="9"/>
  <c r="A32" i="9"/>
  <c r="H31" i="9"/>
  <c r="I31" i="9"/>
  <c r="D31" i="9"/>
  <c r="L31" i="9"/>
  <c r="C31" i="9"/>
  <c r="L32" i="9" l="1"/>
  <c r="C32" i="9"/>
  <c r="N32" i="9"/>
  <c r="A33" i="9"/>
  <c r="M32" i="9"/>
  <c r="D32" i="9"/>
  <c r="H32" i="9"/>
  <c r="B32" i="9"/>
  <c r="G32" i="9"/>
  <c r="I32" i="9"/>
  <c r="N33" i="9" l="1"/>
  <c r="G33" i="9"/>
  <c r="B33" i="9"/>
  <c r="L33" i="9"/>
  <c r="C33" i="9"/>
  <c r="I33" i="9"/>
  <c r="A34" i="9"/>
  <c r="H33" i="9"/>
  <c r="D33" i="9"/>
  <c r="M33" i="9"/>
  <c r="I34" i="9" l="1"/>
  <c r="C34" i="9"/>
  <c r="L34" i="9"/>
  <c r="D34" i="9"/>
  <c r="N34" i="9"/>
  <c r="B34" i="9"/>
  <c r="G34" i="9"/>
  <c r="A35" i="9"/>
  <c r="M34" i="9"/>
  <c r="H34" i="9"/>
  <c r="N35" i="9" l="1"/>
  <c r="G35" i="9"/>
  <c r="B35" i="9"/>
  <c r="I35" i="9"/>
  <c r="D35" i="9"/>
  <c r="A36" i="9"/>
  <c r="M35" i="9"/>
  <c r="C35" i="9"/>
  <c r="H35" i="9"/>
  <c r="L35" i="9"/>
  <c r="I36" i="9" l="1"/>
  <c r="C36" i="9"/>
  <c r="G36" i="9"/>
  <c r="B36" i="9"/>
  <c r="L36" i="9"/>
  <c r="H36" i="9"/>
  <c r="N36" i="9"/>
  <c r="A37" i="9"/>
  <c r="D36" i="9"/>
  <c r="M36" i="9"/>
  <c r="N37" i="9" l="1"/>
  <c r="G37" i="9"/>
  <c r="B37" i="9"/>
  <c r="H37" i="9"/>
  <c r="M37" i="9"/>
  <c r="C37" i="9"/>
  <c r="L37" i="9"/>
  <c r="D37" i="9"/>
  <c r="A38" i="9"/>
  <c r="I37" i="9"/>
  <c r="I38" i="9" l="1"/>
  <c r="C38" i="9"/>
  <c r="M38" i="9"/>
  <c r="H38" i="9"/>
  <c r="G38" i="9"/>
  <c r="A39" i="9"/>
  <c r="B38" i="9"/>
  <c r="L38" i="9"/>
  <c r="D38" i="9"/>
  <c r="N38" i="9"/>
  <c r="N39" i="9" l="1"/>
  <c r="G39" i="9"/>
  <c r="B39" i="9"/>
  <c r="M39" i="9"/>
  <c r="A40" i="9"/>
  <c r="L39" i="9"/>
  <c r="D39" i="9"/>
  <c r="I39" i="9"/>
  <c r="H39" i="9"/>
  <c r="C39" i="9"/>
  <c r="I40" i="9" l="1"/>
  <c r="C40" i="9"/>
  <c r="N40" i="9"/>
  <c r="A41" i="9"/>
  <c r="H40" i="9"/>
  <c r="M40" i="9"/>
  <c r="D40" i="9"/>
  <c r="G40" i="9"/>
  <c r="B40" i="9"/>
  <c r="L40" i="9"/>
  <c r="N41" i="9" l="1"/>
  <c r="G41" i="9"/>
  <c r="B41" i="9"/>
  <c r="L41" i="9"/>
  <c r="C41" i="9"/>
  <c r="I41" i="9"/>
  <c r="H41" i="9"/>
  <c r="D41" i="9"/>
  <c r="M41" i="9"/>
  <c r="A42" i="9"/>
  <c r="I42" i="9" l="1"/>
  <c r="C42" i="9"/>
  <c r="L42" i="9"/>
  <c r="D42" i="9"/>
  <c r="M42" i="9"/>
  <c r="A43" i="9"/>
  <c r="N42" i="9"/>
  <c r="B42" i="9"/>
  <c r="G42" i="9"/>
  <c r="H42" i="9"/>
  <c r="N43" i="9" l="1"/>
  <c r="G43" i="9"/>
  <c r="B43" i="9"/>
  <c r="I43" i="9"/>
  <c r="D43" i="9"/>
  <c r="H43" i="9"/>
  <c r="A44" i="9"/>
  <c r="L43" i="9"/>
  <c r="C43" i="9"/>
  <c r="M43" i="9"/>
  <c r="I44" i="9" l="1"/>
  <c r="C44" i="9"/>
  <c r="G44" i="9"/>
  <c r="B44" i="9"/>
  <c r="N44" i="9"/>
  <c r="D44" i="9"/>
  <c r="L44" i="9"/>
  <c r="A45" i="9"/>
  <c r="M44" i="9"/>
  <c r="H44" i="9"/>
  <c r="N45" i="9" l="1"/>
  <c r="G45" i="9"/>
  <c r="B45" i="9"/>
  <c r="H45" i="9"/>
  <c r="A46" i="9"/>
  <c r="M45" i="9"/>
  <c r="C45" i="9"/>
  <c r="L45" i="9"/>
  <c r="I45" i="9"/>
  <c r="D45" i="9"/>
  <c r="I46" i="9" l="1"/>
  <c r="C46" i="9"/>
  <c r="M46" i="9"/>
  <c r="H46" i="9"/>
  <c r="L46" i="9"/>
  <c r="B46" i="9"/>
  <c r="G46" i="9"/>
  <c r="N46" i="9"/>
  <c r="D46" i="9"/>
  <c r="A47" i="9"/>
  <c r="N47" i="9" l="1"/>
  <c r="G47" i="9"/>
  <c r="B47" i="9"/>
  <c r="M47" i="9"/>
  <c r="A48" i="9"/>
  <c r="C47" i="9"/>
  <c r="L47" i="9"/>
  <c r="D47" i="9"/>
  <c r="H47" i="9"/>
  <c r="I47" i="9"/>
  <c r="I48" i="9" l="1"/>
  <c r="C48" i="9"/>
  <c r="N48" i="9"/>
  <c r="A49" i="9"/>
  <c r="G48" i="9"/>
  <c r="H48" i="9"/>
  <c r="B48" i="9"/>
  <c r="M48" i="9"/>
  <c r="L48" i="9"/>
  <c r="D48" i="9"/>
  <c r="N49" i="9" l="1"/>
  <c r="G49" i="9"/>
  <c r="B49" i="9"/>
  <c r="L49" i="9"/>
  <c r="C49" i="9"/>
  <c r="M49" i="9"/>
  <c r="D49" i="9"/>
  <c r="I49" i="9"/>
  <c r="A50" i="9"/>
  <c r="H49" i="9"/>
  <c r="I50" i="9" l="1"/>
  <c r="C50" i="9"/>
  <c r="L50" i="9"/>
  <c r="D50" i="9"/>
  <c r="H50" i="9"/>
  <c r="M50" i="9"/>
  <c r="A51" i="9"/>
  <c r="G50" i="9"/>
  <c r="N50" i="9"/>
  <c r="B50" i="9"/>
  <c r="N51" i="9" l="1"/>
  <c r="G51" i="9"/>
  <c r="B51" i="9"/>
  <c r="I51" i="9"/>
  <c r="D51" i="9"/>
  <c r="L51" i="9"/>
  <c r="H51" i="9"/>
  <c r="C51" i="9"/>
  <c r="M51" i="9"/>
  <c r="A52" i="9"/>
  <c r="I52" i="9" l="1"/>
  <c r="C52" i="9"/>
  <c r="G52" i="9"/>
  <c r="B52" i="9"/>
  <c r="M52" i="9"/>
  <c r="A53" i="9"/>
  <c r="N52" i="9"/>
  <c r="D52" i="9"/>
  <c r="H52" i="9"/>
  <c r="L52" i="9"/>
  <c r="N53" i="9" l="1"/>
  <c r="G53" i="9"/>
  <c r="B53" i="9"/>
  <c r="H53" i="9"/>
  <c r="I53" i="9"/>
  <c r="A54" i="9"/>
  <c r="L53" i="9"/>
  <c r="D53" i="9"/>
  <c r="M53" i="9"/>
  <c r="C53" i="9"/>
  <c r="I54" i="9" l="1"/>
  <c r="C54" i="9"/>
  <c r="M54" i="9"/>
  <c r="H54" i="9"/>
  <c r="N54" i="9"/>
  <c r="D54" i="9"/>
  <c r="L54" i="9"/>
  <c r="B54" i="9"/>
  <c r="A55" i="9"/>
  <c r="G54" i="9"/>
  <c r="N55" i="9" l="1"/>
  <c r="G55" i="9"/>
  <c r="B55" i="9"/>
  <c r="I55" i="9"/>
  <c r="D55" i="9"/>
  <c r="H55" i="9"/>
  <c r="C55" i="9"/>
  <c r="M55" i="9"/>
  <c r="L55" i="9"/>
  <c r="A56" i="9"/>
  <c r="I56" i="9" l="1"/>
  <c r="C56" i="9"/>
  <c r="G56" i="9"/>
  <c r="B56" i="9"/>
  <c r="M56" i="9"/>
  <c r="H56" i="9"/>
  <c r="D56" i="9"/>
  <c r="L56" i="9"/>
  <c r="A57" i="9"/>
  <c r="N56" i="9"/>
  <c r="N57" i="9" l="1"/>
  <c r="G57" i="9"/>
  <c r="B57" i="9"/>
  <c r="H57" i="9"/>
  <c r="M57" i="9"/>
  <c r="A58" i="9"/>
  <c r="D57" i="9"/>
  <c r="L57" i="9"/>
  <c r="I57" i="9"/>
  <c r="C57" i="9"/>
  <c r="I58" i="9" l="1"/>
  <c r="C58" i="9"/>
  <c r="M58" i="9"/>
  <c r="H58" i="9"/>
  <c r="N58" i="9"/>
  <c r="A59" i="9"/>
  <c r="B58" i="9"/>
  <c r="G58" i="9"/>
  <c r="D58" i="9"/>
  <c r="L58" i="9"/>
  <c r="N59" i="9" l="1"/>
  <c r="G59" i="9"/>
  <c r="B59" i="9"/>
  <c r="M59" i="9"/>
  <c r="A60" i="9"/>
  <c r="L59" i="9"/>
  <c r="C59" i="9"/>
  <c r="I59" i="9"/>
  <c r="H59" i="9"/>
  <c r="D59" i="9"/>
  <c r="I60" i="9" l="1"/>
  <c r="C60" i="9"/>
  <c r="N60" i="9"/>
  <c r="A61" i="9"/>
  <c r="L60" i="9"/>
  <c r="D60" i="9"/>
  <c r="M60" i="9"/>
  <c r="B60" i="9"/>
  <c r="G60" i="9"/>
  <c r="H60" i="9"/>
  <c r="N61" i="9" l="1"/>
  <c r="G61" i="9"/>
  <c r="B61" i="9"/>
  <c r="L61" i="9"/>
  <c r="C61" i="9"/>
  <c r="I61" i="9"/>
  <c r="D61" i="9"/>
  <c r="M61" i="9"/>
  <c r="A62" i="9"/>
  <c r="H61" i="9"/>
  <c r="I62" i="9" l="1"/>
  <c r="C62" i="9"/>
  <c r="L62" i="9"/>
  <c r="D62" i="9"/>
  <c r="G62" i="9"/>
  <c r="B62" i="9"/>
  <c r="N62" i="9"/>
  <c r="H62" i="9"/>
  <c r="A63" i="9"/>
  <c r="M62" i="9"/>
  <c r="N63" i="9" l="1"/>
  <c r="G63" i="9"/>
  <c r="B63" i="9"/>
  <c r="I63" i="9"/>
  <c r="D63" i="9"/>
  <c r="H63" i="9"/>
  <c r="L63" i="9"/>
  <c r="C63" i="9"/>
  <c r="A64" i="9"/>
  <c r="M63" i="9"/>
  <c r="I64" i="9" l="1"/>
  <c r="C64" i="9"/>
  <c r="G64" i="9"/>
  <c r="B64" i="9"/>
  <c r="M64" i="9"/>
  <c r="H64" i="9"/>
  <c r="L64" i="9"/>
  <c r="A65" i="9"/>
  <c r="D64" i="9"/>
  <c r="N64" i="9"/>
  <c r="N65" i="9" l="1"/>
  <c r="G65" i="9"/>
  <c r="B65" i="9"/>
  <c r="H65" i="9"/>
  <c r="M65" i="9"/>
  <c r="A66" i="9"/>
  <c r="I65" i="9"/>
  <c r="D65" i="9"/>
  <c r="C65" i="9"/>
  <c r="L65" i="9"/>
  <c r="I66" i="9" l="1"/>
  <c r="C66" i="9"/>
  <c r="M66" i="9"/>
  <c r="H66" i="9"/>
  <c r="N66" i="9"/>
  <c r="A67" i="9"/>
  <c r="G66" i="9"/>
  <c r="D66" i="9"/>
  <c r="B66" i="9"/>
  <c r="L66" i="9"/>
  <c r="N67" i="9" l="1"/>
  <c r="G67" i="9"/>
  <c r="B67" i="9"/>
  <c r="M67" i="9"/>
  <c r="A68" i="9"/>
  <c r="L67" i="9"/>
  <c r="C67" i="9"/>
  <c r="H67" i="9"/>
  <c r="D67" i="9"/>
  <c r="I67" i="9"/>
  <c r="I68" i="9" l="1"/>
  <c r="C68" i="9"/>
  <c r="N68" i="9"/>
  <c r="A69" i="9"/>
  <c r="L68" i="9"/>
  <c r="D68" i="9"/>
  <c r="H68" i="9"/>
  <c r="M68" i="9"/>
  <c r="B68" i="9"/>
  <c r="G68" i="9"/>
  <c r="N69" i="9" l="1"/>
  <c r="G69" i="9"/>
  <c r="B69" i="9"/>
  <c r="L69" i="9"/>
  <c r="C69" i="9"/>
  <c r="I69" i="9"/>
  <c r="D69" i="9"/>
  <c r="A70" i="9"/>
  <c r="M69" i="9"/>
  <c r="H69" i="9"/>
  <c r="I70" i="9" l="1"/>
  <c r="C70" i="9"/>
  <c r="L70" i="9"/>
  <c r="D70" i="9"/>
  <c r="G70" i="9"/>
  <c r="B70" i="9"/>
  <c r="A71" i="9"/>
  <c r="N70" i="9"/>
  <c r="M70" i="9"/>
  <c r="H70" i="9"/>
  <c r="N71" i="9" l="1"/>
  <c r="G71" i="9"/>
  <c r="B71" i="9"/>
  <c r="I71" i="9"/>
  <c r="D71" i="9"/>
  <c r="H71" i="9"/>
  <c r="C71" i="9"/>
  <c r="M71" i="9"/>
  <c r="L71" i="9"/>
  <c r="A72" i="9"/>
  <c r="I72" i="9" l="1"/>
  <c r="C72" i="9"/>
  <c r="G72" i="9"/>
  <c r="B72" i="9"/>
  <c r="M72" i="9"/>
  <c r="H72" i="9"/>
  <c r="D72" i="9"/>
  <c r="L72" i="9"/>
  <c r="N72" i="9"/>
  <c r="A73" i="9"/>
  <c r="N73" i="9" l="1"/>
  <c r="G73" i="9"/>
  <c r="B73" i="9"/>
  <c r="H73" i="9"/>
  <c r="M73" i="9"/>
  <c r="A74" i="9"/>
  <c r="D73" i="9"/>
  <c r="L73" i="9"/>
  <c r="I73" i="9"/>
  <c r="C73" i="9"/>
  <c r="I74" i="9" l="1"/>
  <c r="C74" i="9"/>
  <c r="M74" i="9"/>
  <c r="H74" i="9"/>
  <c r="N74" i="9"/>
  <c r="A75" i="9"/>
  <c r="B74" i="9"/>
  <c r="G74" i="9"/>
  <c r="L74" i="9"/>
  <c r="D74" i="9"/>
  <c r="N75" i="9" l="1"/>
  <c r="G75" i="9"/>
  <c r="M75" i="9"/>
  <c r="A76" i="9"/>
  <c r="L75" i="9"/>
  <c r="C75" i="9"/>
  <c r="B75" i="9"/>
  <c r="I75" i="9"/>
  <c r="H75" i="9"/>
  <c r="D75" i="9"/>
  <c r="M76" i="9" l="1"/>
  <c r="G76" i="9"/>
  <c r="D76" i="9"/>
  <c r="N76" i="9"/>
  <c r="H76" i="9"/>
  <c r="B76" i="9"/>
  <c r="C76" i="9"/>
  <c r="I76" i="9"/>
  <c r="L76" i="9"/>
  <c r="A77" i="9"/>
  <c r="L77" i="9" l="1"/>
  <c r="A78" i="9"/>
  <c r="I77" i="9"/>
  <c r="C77" i="9"/>
  <c r="G77" i="9"/>
  <c r="B77" i="9"/>
  <c r="M77" i="9"/>
  <c r="D77" i="9"/>
  <c r="N77" i="9"/>
  <c r="H77" i="9"/>
  <c r="M78" i="9" l="1"/>
  <c r="G78" i="9"/>
  <c r="D78" i="9"/>
  <c r="N78" i="9"/>
  <c r="H78" i="9"/>
  <c r="B78" i="9"/>
  <c r="I78" i="9"/>
  <c r="A79" i="9"/>
  <c r="C78" i="9"/>
  <c r="L78" i="9"/>
  <c r="L79" i="9" l="1"/>
  <c r="A80" i="9"/>
  <c r="I79" i="9"/>
  <c r="C79" i="9"/>
  <c r="N79" i="9"/>
  <c r="B79" i="9"/>
  <c r="G79" i="9"/>
  <c r="H79" i="9"/>
  <c r="M79" i="9"/>
  <c r="D79" i="9"/>
  <c r="M80" i="9" l="1"/>
  <c r="G80" i="9"/>
  <c r="D80" i="9"/>
  <c r="N80" i="9"/>
  <c r="H80" i="9"/>
  <c r="B80" i="9"/>
  <c r="C80" i="9"/>
  <c r="L80" i="9"/>
  <c r="I80" i="9"/>
  <c r="A81" i="9"/>
  <c r="L81" i="9" l="1"/>
  <c r="A82" i="9"/>
  <c r="I81" i="9"/>
  <c r="C81" i="9"/>
  <c r="G81" i="9"/>
  <c r="N81" i="9"/>
  <c r="M81" i="9"/>
  <c r="D81" i="9"/>
  <c r="B81" i="9"/>
  <c r="H81" i="9"/>
  <c r="M82" i="9" l="1"/>
  <c r="G82" i="9"/>
  <c r="D82" i="9"/>
  <c r="N82" i="9"/>
  <c r="H82" i="9"/>
  <c r="B82" i="9"/>
  <c r="I82" i="9"/>
  <c r="C82" i="9"/>
  <c r="A83" i="9"/>
  <c r="L82" i="9"/>
  <c r="L83" i="9" l="1"/>
  <c r="A84" i="9"/>
  <c r="I83" i="9"/>
  <c r="C83" i="9"/>
  <c r="N83" i="9"/>
  <c r="B83" i="9"/>
  <c r="H83" i="9"/>
  <c r="G83" i="9"/>
  <c r="M83" i="9"/>
  <c r="D83" i="9"/>
  <c r="M84" i="9" l="1"/>
  <c r="G84" i="9"/>
  <c r="D84" i="9"/>
  <c r="N84" i="9"/>
  <c r="H84" i="9"/>
  <c r="B84" i="9"/>
  <c r="C84" i="9"/>
  <c r="I84" i="9"/>
  <c r="L84" i="9"/>
  <c r="A85" i="9"/>
  <c r="L85" i="9" l="1"/>
  <c r="A86" i="9"/>
  <c r="I85" i="9"/>
  <c r="C85" i="9"/>
  <c r="G85" i="9"/>
  <c r="B85" i="9"/>
  <c r="M85" i="9"/>
  <c r="D85" i="9"/>
  <c r="N85" i="9"/>
  <c r="H85" i="9"/>
  <c r="M86" i="9" l="1"/>
  <c r="G86" i="9"/>
  <c r="D86" i="9"/>
  <c r="N86" i="9"/>
  <c r="H86" i="9"/>
  <c r="B86" i="9"/>
  <c r="I86" i="9"/>
  <c r="A87" i="9"/>
  <c r="C86" i="9"/>
  <c r="L86" i="9"/>
  <c r="L87" i="9" l="1"/>
  <c r="A88" i="9"/>
  <c r="I87" i="9"/>
  <c r="C87" i="9"/>
  <c r="N87" i="9"/>
  <c r="B87" i="9"/>
  <c r="H87" i="9"/>
  <c r="G87" i="9"/>
  <c r="D87" i="9"/>
  <c r="M87" i="9"/>
  <c r="M88" i="9" l="1"/>
  <c r="G88" i="9"/>
  <c r="D88" i="9"/>
  <c r="N88" i="9"/>
  <c r="H88" i="9"/>
  <c r="B88" i="9"/>
  <c r="C88" i="9"/>
  <c r="I88" i="9"/>
  <c r="L88" i="9"/>
  <c r="A89" i="9"/>
  <c r="L89" i="9" l="1"/>
  <c r="A90" i="9"/>
  <c r="I89" i="9"/>
  <c r="C89" i="9"/>
  <c r="G89" i="9"/>
  <c r="B89" i="9"/>
  <c r="M89" i="9"/>
  <c r="D89" i="9"/>
  <c r="N89" i="9"/>
  <c r="H89" i="9"/>
  <c r="M90" i="9" l="1"/>
  <c r="G90" i="9"/>
  <c r="D90" i="9"/>
  <c r="N90" i="9"/>
  <c r="H90" i="9"/>
  <c r="B90" i="9"/>
  <c r="I90" i="9"/>
  <c r="A91" i="9"/>
  <c r="C90" i="9"/>
  <c r="L90" i="9"/>
  <c r="L91" i="9" l="1"/>
  <c r="A92" i="9"/>
  <c r="I91" i="9"/>
  <c r="C91" i="9"/>
  <c r="N91" i="9"/>
  <c r="B91" i="9"/>
  <c r="G91" i="9"/>
  <c r="H91" i="9"/>
  <c r="M91" i="9"/>
  <c r="D91" i="9"/>
  <c r="M92" i="9" l="1"/>
  <c r="G92" i="9"/>
  <c r="D92" i="9"/>
  <c r="N92" i="9"/>
  <c r="H92" i="9"/>
  <c r="B92" i="9"/>
  <c r="C92" i="9"/>
  <c r="L92" i="9"/>
  <c r="I92" i="9"/>
  <c r="A93" i="9"/>
  <c r="L93" i="9" l="1"/>
  <c r="A94" i="9"/>
  <c r="I93" i="9"/>
  <c r="C93" i="9"/>
  <c r="G93" i="9"/>
  <c r="N93" i="9"/>
  <c r="M93" i="9"/>
  <c r="B93" i="9"/>
  <c r="D93" i="9"/>
  <c r="H93" i="9"/>
  <c r="M94" i="9" l="1"/>
  <c r="G94" i="9"/>
  <c r="D94" i="9"/>
  <c r="N94" i="9"/>
  <c r="H94" i="9"/>
  <c r="B94" i="9"/>
  <c r="I94" i="9"/>
  <c r="C94" i="9"/>
  <c r="A95" i="9"/>
  <c r="L94" i="9"/>
  <c r="L95" i="9" l="1"/>
  <c r="A96" i="9"/>
  <c r="I95" i="9"/>
  <c r="C95" i="9"/>
  <c r="N95" i="9"/>
  <c r="B95" i="9"/>
  <c r="H95" i="9"/>
  <c r="G95" i="9"/>
  <c r="M95" i="9"/>
  <c r="D95" i="9"/>
  <c r="M96" i="9" l="1"/>
  <c r="G96" i="9"/>
  <c r="D96" i="9"/>
  <c r="N96" i="9"/>
  <c r="A97" i="9"/>
  <c r="I96" i="9"/>
  <c r="L96" i="9"/>
  <c r="C96" i="9"/>
  <c r="B96" i="9"/>
  <c r="H96" i="9"/>
  <c r="L97" i="9" l="1"/>
  <c r="A98" i="9"/>
  <c r="N97" i="9"/>
  <c r="C97" i="9"/>
  <c r="H97" i="9"/>
  <c r="I97" i="9"/>
  <c r="B97" i="9"/>
  <c r="D97" i="9"/>
  <c r="M97" i="9"/>
  <c r="G97" i="9"/>
  <c r="M98" i="9" l="1"/>
  <c r="G98" i="9"/>
  <c r="B98" i="9"/>
  <c r="L98" i="9"/>
  <c r="C98" i="9"/>
  <c r="H98" i="9"/>
  <c r="I98" i="9"/>
  <c r="D98" i="9"/>
  <c r="N98" i="9"/>
  <c r="A99" i="9"/>
  <c r="M99" i="9" l="1"/>
  <c r="H99" i="9"/>
  <c r="B99" i="9"/>
  <c r="L99" i="9"/>
  <c r="A100" i="9"/>
  <c r="I99" i="9"/>
  <c r="D99" i="9"/>
  <c r="N99" i="9"/>
  <c r="C99" i="9"/>
  <c r="G99" i="9"/>
  <c r="L100" i="9" l="1"/>
  <c r="A101" i="9"/>
  <c r="N100" i="9"/>
  <c r="C100" i="9"/>
  <c r="G100" i="9"/>
  <c r="D100" i="9"/>
  <c r="I100" i="9"/>
  <c r="B100" i="9"/>
  <c r="M100" i="9"/>
  <c r="H100" i="9"/>
  <c r="M101" i="9" l="1"/>
  <c r="H101" i="9"/>
  <c r="D101" i="9"/>
  <c r="N101" i="9"/>
  <c r="C101" i="9"/>
  <c r="I101" i="9"/>
  <c r="B101" i="9"/>
  <c r="G101" i="9"/>
  <c r="L101" i="9"/>
  <c r="A102" i="9"/>
  <c r="L102" i="9" l="1"/>
  <c r="A103" i="9"/>
  <c r="I102" i="9"/>
  <c r="B102" i="9"/>
  <c r="M102" i="9"/>
  <c r="H102" i="9"/>
  <c r="G102" i="9"/>
  <c r="D102" i="9"/>
  <c r="N102" i="9"/>
  <c r="C102" i="9"/>
  <c r="M103" i="9" l="1"/>
  <c r="H103" i="9"/>
  <c r="B103" i="9"/>
  <c r="I103" i="9"/>
  <c r="D103" i="9"/>
  <c r="A104" i="9"/>
  <c r="G103" i="9"/>
  <c r="L103" i="9"/>
  <c r="N103" i="9"/>
  <c r="C103" i="9"/>
  <c r="L104" i="9" l="1"/>
  <c r="A105" i="9"/>
  <c r="G104" i="9"/>
  <c r="D104" i="9"/>
  <c r="N104" i="9"/>
  <c r="M104" i="9"/>
  <c r="H104" i="9"/>
  <c r="C104" i="9"/>
  <c r="I104" i="9"/>
  <c r="B104" i="9"/>
  <c r="M105" i="9" l="1"/>
  <c r="H105" i="9"/>
  <c r="D105" i="9"/>
  <c r="G105" i="9"/>
  <c r="N105" i="9"/>
  <c r="L105" i="9"/>
  <c r="A106" i="9"/>
  <c r="C105" i="9"/>
  <c r="I105" i="9"/>
  <c r="B105" i="9"/>
  <c r="L106" i="9" l="1"/>
  <c r="A107" i="9"/>
  <c r="M106" i="9"/>
  <c r="H106" i="9"/>
  <c r="I106" i="9"/>
  <c r="N106" i="9"/>
  <c r="C106" i="9"/>
  <c r="B106" i="9"/>
  <c r="G106" i="9"/>
  <c r="D106" i="9"/>
  <c r="M107" i="9" l="1"/>
  <c r="H107" i="9"/>
  <c r="B107" i="9"/>
  <c r="L107" i="9"/>
  <c r="A108" i="9"/>
  <c r="I107" i="9"/>
  <c r="N107" i="9"/>
  <c r="C107" i="9"/>
  <c r="D107" i="9"/>
  <c r="G107" i="9"/>
  <c r="L108" i="9" l="1"/>
  <c r="A109" i="9"/>
  <c r="N108" i="9"/>
  <c r="C108" i="9"/>
  <c r="G108" i="9"/>
  <c r="I108" i="9"/>
  <c r="B108" i="9"/>
  <c r="D108" i="9"/>
  <c r="M108" i="9"/>
  <c r="H108" i="9"/>
  <c r="M109" i="9" l="1"/>
  <c r="H109" i="9"/>
  <c r="D109" i="9"/>
  <c r="N109" i="9"/>
  <c r="C109" i="9"/>
  <c r="G109" i="9"/>
  <c r="I109" i="9"/>
  <c r="B109" i="9"/>
  <c r="A110" i="9"/>
  <c r="L109" i="9"/>
  <c r="L110" i="9" l="1"/>
  <c r="A111" i="9"/>
  <c r="I110" i="9"/>
  <c r="B110" i="9"/>
  <c r="G110" i="9"/>
  <c r="D110" i="9"/>
  <c r="M110" i="9"/>
  <c r="H110" i="9"/>
  <c r="N110" i="9"/>
  <c r="C110" i="9"/>
  <c r="M111" i="9" l="1"/>
  <c r="H111" i="9"/>
  <c r="D111" i="9"/>
  <c r="I111" i="9"/>
  <c r="I3" i="9" s="1"/>
  <c r="I4" i="9" s="1"/>
  <c r="L111" i="9"/>
  <c r="G111" i="9"/>
  <c r="C111" i="9"/>
  <c r="B111" i="9"/>
  <c r="N111" i="9"/>
  <c r="N3" i="9" s="1"/>
  <c r="N4" i="9" s="1"/>
  <c r="D3" i="9" l="1"/>
  <c r="D4" i="9" s="1"/>
</calcChain>
</file>

<file path=xl/comments1.xml><?xml version="1.0" encoding="utf-8"?>
<comments xmlns="http://schemas.openxmlformats.org/spreadsheetml/2006/main">
  <authors>
    <author>William Davis</author>
    <author>William</author>
  </authors>
  <commentList>
    <comment ref="F3" authorId="0" shapeId="0">
      <text>
        <r>
          <rPr>
            <b/>
            <sz val="9"/>
            <color indexed="81"/>
            <rFont val="Tahoma"/>
            <family val="2"/>
          </rPr>
          <t>William Davis:</t>
        </r>
        <r>
          <rPr>
            <sz val="9"/>
            <color indexed="81"/>
            <rFont val="Tahoma"/>
            <family val="2"/>
          </rPr>
          <t xml:space="preserve">
This checks that a proper 3-point estimate was entered:
Optimistic value must be &gt; 0 and &lt; Most likely
Most likely must be &gt; Optimistic and &lt; Pessimistic Pessimistic must be &gt; Most Likely</t>
        </r>
      </text>
    </comment>
    <comment ref="G3" authorId="0" shapeId="0">
      <text>
        <r>
          <rPr>
            <b/>
            <sz val="9"/>
            <color indexed="81"/>
            <rFont val="Tahoma"/>
            <family val="2"/>
          </rPr>
          <t>William Davis:</t>
        </r>
        <r>
          <rPr>
            <sz val="9"/>
            <color indexed="81"/>
            <rFont val="Tahoma"/>
            <family val="2"/>
          </rPr>
          <t xml:space="preserve">
This checks that the task has a bell-shaped appearance (even though it may be skewed).
When the range between the Optimistic and Most Likely is no more than 3x greater than the range between the Pessimistic and Most Likely, the light is green (and vice versa).
When the range between the Optimistic and Most Likely is no more than 5x greater than the range between the Pessimistic and Most Likely, the light is yellow (and vice versa).  Using SPERT-Normal is not ideal for such a skewed uncertainty.
When the range difference is more than 5x greater, the light is red.  Using SPERT-Normal is not recommended for this uncertainty.</t>
        </r>
      </text>
    </comment>
    <comment ref="R3" authorId="1" shapeId="0">
      <text>
        <r>
          <rPr>
            <b/>
            <sz val="9"/>
            <color indexed="81"/>
            <rFont val="Tahoma"/>
            <family val="2"/>
          </rPr>
          <t>William:</t>
        </r>
        <r>
          <rPr>
            <sz val="9"/>
            <color indexed="81"/>
            <rFont val="Tahoma"/>
            <family val="2"/>
          </rPr>
          <t xml:space="preserve">
These probabilities or confidence levels can be modified, if desired.</t>
        </r>
      </text>
    </comment>
    <comment ref="X3" authorId="1" shapeId="0">
      <text>
        <r>
          <rPr>
            <b/>
            <sz val="9"/>
            <color indexed="81"/>
            <rFont val="Tahoma"/>
            <family val="2"/>
          </rPr>
          <t>William:</t>
        </r>
        <r>
          <rPr>
            <sz val="9"/>
            <color indexed="81"/>
            <rFont val="Tahoma"/>
            <family val="2"/>
          </rPr>
          <t xml:space="preserve">
These probabilities or confidence levels can be modified, if desired.</t>
        </r>
      </text>
    </comment>
  </commentList>
</comments>
</file>

<file path=xl/sharedStrings.xml><?xml version="1.0" encoding="utf-8"?>
<sst xmlns="http://schemas.openxmlformats.org/spreadsheetml/2006/main" count="83" uniqueCount="55">
  <si>
    <t>PERT</t>
  </si>
  <si>
    <t>Constant</t>
  </si>
  <si>
    <t>High confidence</t>
  </si>
  <si>
    <t>Medium confidence</t>
  </si>
  <si>
    <t>Low confidence</t>
  </si>
  <si>
    <t>Medium-high confidence</t>
  </si>
  <si>
    <t>Medium-low confidence</t>
  </si>
  <si>
    <t>PERT Var</t>
  </si>
  <si>
    <t>PERT StdDev</t>
  </si>
  <si>
    <t>Adj StDev</t>
  </si>
  <si>
    <t>Optimistic</t>
  </si>
  <si>
    <t>Most Likely</t>
  </si>
  <si>
    <t>Pessimistic</t>
  </si>
  <si>
    <t>Planning</t>
  </si>
  <si>
    <t>Estimate</t>
  </si>
  <si>
    <t>To use this template:</t>
  </si>
  <si>
    <t>Most Likely Confidence</t>
  </si>
  <si>
    <t>Standard Devation:</t>
  </si>
  <si>
    <t>Distribution:</t>
  </si>
  <si>
    <t>PERT Estimate:</t>
  </si>
  <si>
    <t>Ratio Scale Constant:</t>
  </si>
  <si>
    <t>HIGH Expectation</t>
  </si>
  <si>
    <t>MEDIUM Expectation</t>
  </si>
  <si>
    <t>LOW Expectation</t>
  </si>
  <si>
    <t>This spreadsheet file is a free spreadsheet template: you can redistribute it and/or modify it under the terms of the GNU General Public License as published by</t>
  </si>
  <si>
    <t>the Free Software Foundation, either version 3 of the License, or (at your option) any later version.</t>
  </si>
  <si>
    <t>FITNESS FOR A PARTICULAR PURPOSE.  See the GNU General Public License for more details (http://www.gnu.org/licenses/).</t>
  </si>
  <si>
    <t xml:space="preserve">This spreadsheet is distributed in the hope that it will be useful, but WITHOUT ANY WARRANTY; without even the implied warranty of MERCHANTABILITY or </t>
  </si>
  <si>
    <t>SPERT ML Confidence Ratios</t>
  </si>
  <si>
    <t>SPERT Likelihood</t>
  </si>
  <si>
    <t>Unskewed</t>
  </si>
  <si>
    <t>Skewed</t>
  </si>
  <si>
    <t>SPERT Probabilistic Estimates (Using Mode)</t>
  </si>
  <si>
    <t>SPERT Probabilistic Estimates (Using Mean)</t>
  </si>
  <si>
    <t>Adj Variance</t>
  </si>
  <si>
    <t>Mean:</t>
  </si>
  <si>
    <t>Near certainty</t>
  </si>
  <si>
    <t>Guesstimate</t>
  </si>
  <si>
    <t>Date</t>
  </si>
  <si>
    <t>Version</t>
  </si>
  <si>
    <t>Description</t>
  </si>
  <si>
    <t>Watch a Pluralsight course on Statistical PERT</t>
  </si>
  <si>
    <t>Download more FREE Statistical PERT templates at http://www.statisticalpert.com</t>
  </si>
  <si>
    <t>PERT 98% CL</t>
  </si>
  <si>
    <r>
      <t xml:space="preserve"> (Probabilistic estimates are </t>
    </r>
    <r>
      <rPr>
        <b/>
        <sz val="12"/>
        <color rgb="FFFF0000"/>
        <rFont val="Calibri"/>
        <family val="2"/>
        <scheme val="minor"/>
      </rPr>
      <t>EQUAL TO</t>
    </r>
    <r>
      <rPr>
        <sz val="12"/>
        <color rgb="FFFF0000"/>
        <rFont val="Calibri"/>
        <family val="2"/>
        <scheme val="minor"/>
      </rPr>
      <t xml:space="preserve"> or </t>
    </r>
    <r>
      <rPr>
        <b/>
        <sz val="12"/>
        <color rgb="FFFF0000"/>
        <rFont val="Calibri"/>
        <family val="2"/>
        <scheme val="minor"/>
      </rPr>
      <t>GREATER THAN</t>
    </r>
    <r>
      <rPr>
        <sz val="12"/>
        <color rgb="FFFF0000"/>
        <rFont val="Calibri"/>
        <family val="2"/>
        <scheme val="minor"/>
      </rPr>
      <t xml:space="preserve"> expected task duration)</t>
    </r>
  </si>
  <si>
    <t>1.2</t>
  </si>
  <si>
    <t>Player</t>
  </si>
  <si>
    <r>
      <t>Statistical PERT</t>
    </r>
    <r>
      <rPr>
        <b/>
        <sz val="14"/>
        <color theme="1"/>
        <rFont val="Calibri"/>
        <family val="2"/>
      </rPr>
      <t>®</t>
    </r>
    <r>
      <rPr>
        <b/>
        <sz val="14"/>
        <color theme="1"/>
        <rFont val="Calibri"/>
        <family val="2"/>
        <scheme val="minor"/>
      </rPr>
      <t xml:space="preserve"> (SPERT™) Estimation Worksheet for Fantasy Football</t>
    </r>
  </si>
  <si>
    <t>Regret Table</t>
  </si>
  <si>
    <r>
      <t xml:space="preserve">2) Choose a subjective confidence value for the Most Likely point-estimate under the </t>
    </r>
    <r>
      <rPr>
        <b/>
        <sz val="11"/>
        <color theme="1"/>
        <rFont val="Calibri"/>
        <family val="2"/>
        <scheme val="minor"/>
      </rPr>
      <t xml:space="preserve">Most Likely Confidence </t>
    </r>
    <r>
      <rPr>
        <sz val="11"/>
        <color theme="1"/>
        <rFont val="Calibri"/>
        <family val="2"/>
        <scheme val="minor"/>
      </rPr>
      <t>column</t>
    </r>
  </si>
  <si>
    <t>3) After entering in all individual player estimates, examine the player with a green check in Column B; choosing this player involves the least amount of regret</t>
  </si>
  <si>
    <r>
      <t xml:space="preserve"> (Probabilistic estimates are </t>
    </r>
    <r>
      <rPr>
        <b/>
        <sz val="12"/>
        <color rgb="FFFF0000"/>
        <rFont val="Calibri"/>
        <family val="2"/>
        <scheme val="minor"/>
      </rPr>
      <t>EQUAL TO</t>
    </r>
    <r>
      <rPr>
        <sz val="12"/>
        <color rgb="FFFF0000"/>
        <rFont val="Calibri"/>
        <family val="2"/>
        <scheme val="minor"/>
      </rPr>
      <t xml:space="preserve"> or </t>
    </r>
    <r>
      <rPr>
        <b/>
        <sz val="12"/>
        <color rgb="FFFF0000"/>
        <rFont val="Calibri"/>
        <family val="2"/>
        <scheme val="minor"/>
      </rPr>
      <t>GREATER THAN</t>
    </r>
    <r>
      <rPr>
        <sz val="12"/>
        <color rgb="FFFF0000"/>
        <rFont val="Calibri"/>
        <family val="2"/>
        <scheme val="minor"/>
      </rPr>
      <t xml:space="preserve"> actual player performance)</t>
    </r>
  </si>
  <si>
    <t>Max</t>
  </si>
  <si>
    <t>Initial release.  Created the Fantasy Football template from the SPERT Task Duration V1.2 template</t>
  </si>
  <si>
    <r>
      <t xml:space="preserve">1) Enter 3-point, player point estimates under the </t>
    </r>
    <r>
      <rPr>
        <b/>
        <sz val="11"/>
        <color theme="1"/>
        <rFont val="Calibri"/>
        <family val="2"/>
        <scheme val="minor"/>
      </rPr>
      <t>Pessimsitic,</t>
    </r>
    <r>
      <rPr>
        <sz val="11"/>
        <color theme="1"/>
        <rFont val="Calibri"/>
        <family val="2"/>
        <scheme val="minor"/>
      </rPr>
      <t xml:space="preserve"> </t>
    </r>
    <r>
      <rPr>
        <b/>
        <sz val="11"/>
        <color theme="1"/>
        <rFont val="Calibri"/>
        <family val="2"/>
        <scheme val="minor"/>
      </rPr>
      <t>Most Likely</t>
    </r>
    <r>
      <rPr>
        <sz val="11"/>
        <color theme="1"/>
        <rFont val="Calibri"/>
        <family val="2"/>
        <scheme val="minor"/>
      </rPr>
      <t xml:space="preserve">, and </t>
    </r>
    <r>
      <rPr>
        <b/>
        <sz val="11"/>
        <color theme="1"/>
        <rFont val="Calibri"/>
        <family val="2"/>
        <scheme val="minor"/>
      </rPr>
      <t>Optimistic</t>
    </r>
    <r>
      <rPr>
        <sz val="11"/>
        <color theme="1"/>
        <rFont val="Calibri"/>
        <family val="2"/>
        <scheme val="minor"/>
      </rPr>
      <t xml:space="preserve"> columns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</si>
</sst>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m/d/yy;@"/>
    <numFmt numFmtId="166" formatCode="#,##0.0_);\(#,##0.0\)"/>
  </numFmts>
  <fonts count="14" x14ac:knownFonts="1">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sz val="10"/>
      <color theme="1"/>
      <name val="Calibri"/>
      <family val="2"/>
    </font>
    <font>
      <b/>
      <sz val="11"/>
      <color rgb="FFFF0000"/>
      <name val="Calibri"/>
      <family val="2"/>
      <scheme val="minor"/>
    </font>
    <font>
      <sz val="11"/>
      <color theme="1"/>
      <name val="Calibri"/>
      <family val="2"/>
      <scheme val="minor"/>
    </font>
    <font>
      <b/>
      <sz val="11"/>
      <name val="Calibri"/>
      <family val="2"/>
      <scheme val="minor"/>
    </font>
    <font>
      <u/>
      <sz val="11"/>
      <color theme="10"/>
      <name val="Calibri"/>
      <family val="2"/>
      <scheme val="minor"/>
    </font>
    <font>
      <b/>
      <sz val="12"/>
      <color rgb="FFFF0000"/>
      <name val="Calibri"/>
      <family val="2"/>
      <scheme val="minor"/>
    </font>
    <font>
      <sz val="12"/>
      <color rgb="FFFF0000"/>
      <name val="Calibri"/>
      <family val="2"/>
      <scheme val="minor"/>
    </font>
    <font>
      <b/>
      <sz val="14"/>
      <color theme="1"/>
      <name val="Calibri"/>
      <family val="2"/>
    </font>
    <font>
      <b/>
      <sz val="12"/>
      <color theme="1"/>
      <name val="Calibri"/>
      <family val="2"/>
      <scheme val="minor"/>
    </font>
  </fonts>
  <fills count="2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rgb="FFF6903C"/>
        <bgColor indexed="64"/>
      </patternFill>
    </fill>
    <fill>
      <patternFill patternType="solid">
        <fgColor rgb="FFF8A764"/>
        <bgColor indexed="64"/>
      </patternFill>
    </fill>
    <fill>
      <patternFill patternType="solid">
        <fgColor rgb="FFFEF4EC"/>
        <bgColor indexed="64"/>
      </patternFill>
    </fill>
    <fill>
      <patternFill patternType="solid">
        <fgColor rgb="FFFFFF99"/>
        <bgColor indexed="64"/>
      </patternFill>
    </fill>
    <fill>
      <patternFill patternType="solid">
        <fgColor theme="0"/>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7" fillId="0" borderId="0" applyFont="0" applyFill="0" applyBorder="0" applyAlignment="0" applyProtection="0"/>
    <xf numFmtId="0" fontId="9" fillId="0" borderId="0" applyNumberFormat="0" applyFill="0" applyBorder="0" applyAlignment="0" applyProtection="0"/>
  </cellStyleXfs>
  <cellXfs count="104">
    <xf numFmtId="0" fontId="0" fillId="0" borderId="0" xfId="0"/>
    <xf numFmtId="0" fontId="0" fillId="0" borderId="0" xfId="0" applyAlignment="1">
      <alignment horizontal="center"/>
    </xf>
    <xf numFmtId="9" fontId="1" fillId="13" borderId="1" xfId="0" applyNumberFormat="1" applyFont="1" applyFill="1" applyBorder="1" applyAlignment="1">
      <alignment horizontal="center"/>
    </xf>
    <xf numFmtId="0" fontId="0" fillId="14" borderId="0" xfId="0" applyFill="1" applyAlignment="1">
      <alignment horizontal="center"/>
    </xf>
    <xf numFmtId="0" fontId="1" fillId="0" borderId="1" xfId="0" applyFont="1" applyBorder="1" applyAlignment="1">
      <alignment horizontal="center"/>
    </xf>
    <xf numFmtId="0" fontId="0" fillId="14" borderId="1" xfId="0" applyFill="1" applyBorder="1" applyAlignment="1">
      <alignment horizontal="center"/>
    </xf>
    <xf numFmtId="0" fontId="0" fillId="2" borderId="1" xfId="0" applyFill="1" applyBorder="1"/>
    <xf numFmtId="0" fontId="2" fillId="14" borderId="0" xfId="0" applyFont="1" applyFill="1" applyAlignment="1">
      <alignment horizontal="left"/>
    </xf>
    <xf numFmtId="0" fontId="0" fillId="14" borderId="0" xfId="0" applyFill="1"/>
    <xf numFmtId="9" fontId="1" fillId="13" borderId="5" xfId="0" applyNumberFormat="1" applyFont="1" applyFill="1" applyBorder="1" applyAlignment="1">
      <alignment horizontal="center"/>
    </xf>
    <xf numFmtId="0" fontId="1" fillId="3" borderId="1" xfId="0" applyFont="1" applyFill="1" applyBorder="1"/>
    <xf numFmtId="0" fontId="0" fillId="3" borderId="1" xfId="0" applyFill="1" applyBorder="1"/>
    <xf numFmtId="0" fontId="1" fillId="15" borderId="2" xfId="0" applyFont="1" applyFill="1" applyBorder="1"/>
    <xf numFmtId="0" fontId="0" fillId="15" borderId="3" xfId="0" applyFill="1" applyBorder="1"/>
    <xf numFmtId="0" fontId="0" fillId="15" borderId="3" xfId="0" applyFill="1" applyBorder="1" applyAlignment="1">
      <alignment horizontal="center"/>
    </xf>
    <xf numFmtId="0" fontId="0" fillId="15" borderId="7" xfId="0" applyFill="1" applyBorder="1"/>
    <xf numFmtId="0" fontId="0" fillId="15" borderId="0" xfId="0" applyFill="1" applyBorder="1"/>
    <xf numFmtId="0" fontId="0" fillId="15" borderId="0" xfId="0" applyFill="1" applyBorder="1" applyAlignment="1">
      <alignment horizontal="center"/>
    </xf>
    <xf numFmtId="0" fontId="0" fillId="15" borderId="9" xfId="0" applyFill="1" applyBorder="1"/>
    <xf numFmtId="0" fontId="0" fillId="15" borderId="8" xfId="0" applyFill="1" applyBorder="1"/>
    <xf numFmtId="0" fontId="0" fillId="15" borderId="10" xfId="0" applyFill="1" applyBorder="1"/>
    <xf numFmtId="0" fontId="0" fillId="15" borderId="10" xfId="0" applyFill="1" applyBorder="1" applyAlignment="1">
      <alignment horizontal="center"/>
    </xf>
    <xf numFmtId="0" fontId="0" fillId="15" borderId="11" xfId="0" applyFill="1" applyBorder="1"/>
    <xf numFmtId="0" fontId="5" fillId="14" borderId="0" xfId="0" applyFont="1" applyFill="1" applyAlignment="1">
      <alignment horizontal="left"/>
    </xf>
    <xf numFmtId="0" fontId="1" fillId="0" borderId="0" xfId="0" applyFont="1" applyAlignment="1">
      <alignment horizontal="center"/>
    </xf>
    <xf numFmtId="0" fontId="0" fillId="16" borderId="1" xfId="0" applyFill="1" applyBorder="1"/>
    <xf numFmtId="0" fontId="0" fillId="4" borderId="0" xfId="0" applyFill="1"/>
    <xf numFmtId="0" fontId="1" fillId="0" borderId="0" xfId="0" applyFont="1" applyAlignment="1">
      <alignment horizontal="right"/>
    </xf>
    <xf numFmtId="0" fontId="0" fillId="0" borderId="0" xfId="0" applyBorder="1"/>
    <xf numFmtId="0" fontId="1" fillId="0" borderId="0" xfId="0" applyFont="1" applyBorder="1" applyAlignment="1">
      <alignment horizontal="right"/>
    </xf>
    <xf numFmtId="0" fontId="0" fillId="17" borderId="1" xfId="0" applyFill="1" applyBorder="1"/>
    <xf numFmtId="0" fontId="1" fillId="17" borderId="1" xfId="0" applyFont="1" applyFill="1" applyBorder="1"/>
    <xf numFmtId="0" fontId="0" fillId="13" borderId="1" xfId="0" applyFill="1" applyBorder="1" applyAlignment="1">
      <alignment horizontal="center"/>
    </xf>
    <xf numFmtId="0" fontId="1" fillId="9" borderId="1" xfId="0" applyFont="1" applyFill="1" applyBorder="1" applyAlignment="1">
      <alignment horizontal="center"/>
    </xf>
    <xf numFmtId="0" fontId="1" fillId="9" borderId="8" xfId="0" applyFont="1" applyFill="1" applyBorder="1" applyAlignment="1">
      <alignment horizontal="center"/>
    </xf>
    <xf numFmtId="0" fontId="0" fillId="14" borderId="0" xfId="0" applyFill="1" applyBorder="1" applyAlignment="1">
      <alignment horizontal="center"/>
    </xf>
    <xf numFmtId="0" fontId="1" fillId="9" borderId="2" xfId="0" applyFont="1" applyFill="1" applyBorder="1" applyAlignment="1">
      <alignment horizontal="center"/>
    </xf>
    <xf numFmtId="0" fontId="1" fillId="3" borderId="1" xfId="0" applyFont="1" applyFill="1" applyBorder="1" applyAlignment="1">
      <alignment horizontal="center"/>
    </xf>
    <xf numFmtId="0" fontId="1" fillId="19" borderId="1" xfId="0" applyFont="1" applyFill="1" applyBorder="1" applyAlignment="1">
      <alignment horizontal="center"/>
    </xf>
    <xf numFmtId="164" fontId="0" fillId="14" borderId="0" xfId="1" applyNumberFormat="1" applyFont="1" applyFill="1" applyAlignment="1">
      <alignment horizontal="center"/>
    </xf>
    <xf numFmtId="0" fontId="6" fillId="14" borderId="0" xfId="0" applyFont="1" applyFill="1"/>
    <xf numFmtId="0" fontId="6" fillId="14" borderId="0" xfId="0" applyFont="1" applyFill="1" applyAlignment="1">
      <alignment horizontal="center"/>
    </xf>
    <xf numFmtId="165" fontId="1" fillId="15" borderId="1" xfId="0" applyNumberFormat="1" applyFont="1" applyFill="1" applyBorder="1" applyAlignment="1">
      <alignment horizontal="center"/>
    </xf>
    <xf numFmtId="49" fontId="1" fillId="15" borderId="1" xfId="0" applyNumberFormat="1" applyFont="1" applyFill="1" applyBorder="1" applyAlignment="1">
      <alignment horizontal="center"/>
    </xf>
    <xf numFmtId="0" fontId="1" fillId="15" borderId="1" xfId="0" applyFont="1" applyFill="1" applyBorder="1" applyAlignment="1">
      <alignment horizontal="center"/>
    </xf>
    <xf numFmtId="165" fontId="0" fillId="0" borderId="1" xfId="0" applyNumberFormat="1" applyBorder="1"/>
    <xf numFmtId="49" fontId="0" fillId="0" borderId="1" xfId="0" applyNumberFormat="1" applyBorder="1" applyAlignment="1">
      <alignment horizontal="center"/>
    </xf>
    <xf numFmtId="0" fontId="0" fillId="0" borderId="1" xfId="0" applyBorder="1"/>
    <xf numFmtId="10" fontId="0" fillId="3" borderId="6" xfId="0" applyNumberFormat="1" applyFill="1" applyBorder="1"/>
    <xf numFmtId="10" fontId="0" fillId="19" borderId="6" xfId="0" applyNumberFormat="1" applyFill="1" applyBorder="1"/>
    <xf numFmtId="1" fontId="0" fillId="4" borderId="1" xfId="0" applyNumberFormat="1" applyFill="1" applyBorder="1"/>
    <xf numFmtId="0" fontId="0" fillId="15" borderId="4" xfId="0" applyFill="1" applyBorder="1"/>
    <xf numFmtId="1" fontId="0" fillId="13" borderId="1" xfId="1" applyNumberFormat="1" applyFont="1" applyFill="1" applyBorder="1"/>
    <xf numFmtId="1" fontId="0" fillId="9" borderId="1" xfId="1" applyNumberFormat="1" applyFont="1" applyFill="1" applyBorder="1"/>
    <xf numFmtId="1" fontId="0" fillId="4" borderId="1" xfId="1" applyNumberFormat="1" applyFont="1" applyFill="1" applyBorder="1"/>
    <xf numFmtId="1" fontId="0" fillId="14" borderId="0" xfId="0" applyNumberFormat="1" applyFill="1"/>
    <xf numFmtId="1" fontId="1" fillId="4" borderId="1" xfId="1" applyNumberFormat="1" applyFont="1" applyFill="1" applyBorder="1"/>
    <xf numFmtId="1" fontId="1" fillId="9" borderId="1" xfId="1" applyNumberFormat="1" applyFont="1" applyFill="1" applyBorder="1"/>
    <xf numFmtId="1" fontId="1" fillId="14" borderId="0" xfId="0" applyNumberFormat="1" applyFont="1" applyFill="1" applyBorder="1"/>
    <xf numFmtId="1" fontId="0" fillId="5" borderId="1" xfId="1" applyNumberFormat="1" applyFont="1" applyFill="1" applyBorder="1"/>
    <xf numFmtId="1" fontId="0" fillId="18" borderId="1" xfId="0" applyNumberFormat="1" applyFill="1" applyBorder="1"/>
    <xf numFmtId="1" fontId="8" fillId="5" borderId="1" xfId="1" applyNumberFormat="1" applyFont="1" applyFill="1" applyBorder="1"/>
    <xf numFmtId="1" fontId="1" fillId="19" borderId="1" xfId="0" applyNumberFormat="1" applyFont="1" applyFill="1" applyBorder="1"/>
    <xf numFmtId="37" fontId="1" fillId="10" borderId="1" xfId="1" applyNumberFormat="1" applyFont="1" applyFill="1" applyBorder="1"/>
    <xf numFmtId="37" fontId="1" fillId="11" borderId="1" xfId="1" applyNumberFormat="1" applyFont="1" applyFill="1" applyBorder="1"/>
    <xf numFmtId="37" fontId="1" fillId="7" borderId="1" xfId="1" applyNumberFormat="1" applyFont="1" applyFill="1" applyBorder="1"/>
    <xf numFmtId="37" fontId="1" fillId="6" borderId="1" xfId="1" applyNumberFormat="1" applyFont="1" applyFill="1" applyBorder="1"/>
    <xf numFmtId="37" fontId="1" fillId="8" borderId="1" xfId="1" applyNumberFormat="1" applyFont="1" applyFill="1" applyBorder="1"/>
    <xf numFmtId="37" fontId="1" fillId="12" borderId="1" xfId="1" applyNumberFormat="1" applyFont="1" applyFill="1" applyBorder="1"/>
    <xf numFmtId="1" fontId="0" fillId="14" borderId="0" xfId="1" applyNumberFormat="1" applyFont="1" applyFill="1"/>
    <xf numFmtId="1" fontId="0" fillId="20" borderId="1" xfId="1" applyNumberFormat="1" applyFont="1" applyFill="1" applyBorder="1" applyAlignment="1">
      <alignment horizontal="center"/>
    </xf>
    <xf numFmtId="1" fontId="0" fillId="14" borderId="0" xfId="0" applyNumberFormat="1" applyFill="1" applyAlignment="1">
      <alignment horizontal="center"/>
    </xf>
    <xf numFmtId="37" fontId="7" fillId="10" borderId="1" xfId="1" applyNumberFormat="1" applyFont="1" applyFill="1" applyBorder="1"/>
    <xf numFmtId="37" fontId="7" fillId="11" borderId="1" xfId="1" applyNumberFormat="1" applyFont="1" applyFill="1" applyBorder="1"/>
    <xf numFmtId="37" fontId="7" fillId="7" borderId="1" xfId="1" applyNumberFormat="1" applyFont="1" applyFill="1" applyBorder="1"/>
    <xf numFmtId="37" fontId="7" fillId="6" borderId="1" xfId="1" applyNumberFormat="1" applyFont="1" applyFill="1" applyBorder="1"/>
    <xf numFmtId="37" fontId="7" fillId="8" borderId="1" xfId="1" applyNumberFormat="1" applyFont="1" applyFill="1" applyBorder="1"/>
    <xf numFmtId="37" fontId="7" fillId="12" borderId="1" xfId="1" applyNumberFormat="1" applyFont="1" applyFill="1" applyBorder="1"/>
    <xf numFmtId="166" fontId="7" fillId="10" borderId="1" xfId="1" applyNumberFormat="1" applyFont="1" applyFill="1" applyBorder="1"/>
    <xf numFmtId="166" fontId="7" fillId="11" borderId="1" xfId="1" applyNumberFormat="1" applyFont="1" applyFill="1" applyBorder="1"/>
    <xf numFmtId="166" fontId="7" fillId="7" borderId="1" xfId="1" applyNumberFormat="1" applyFont="1" applyFill="1" applyBorder="1"/>
    <xf numFmtId="166" fontId="7" fillId="6" borderId="1" xfId="1" applyNumberFormat="1" applyFont="1" applyFill="1" applyBorder="1"/>
    <xf numFmtId="166" fontId="7" fillId="12" borderId="1" xfId="1" applyNumberFormat="1" applyFont="1" applyFill="1" applyBorder="1"/>
    <xf numFmtId="166" fontId="0" fillId="18" borderId="1" xfId="0" applyNumberFormat="1" applyFill="1" applyBorder="1"/>
    <xf numFmtId="1" fontId="0" fillId="22" borderId="1" xfId="1" applyNumberFormat="1" applyFont="1" applyFill="1" applyBorder="1" applyAlignment="1">
      <alignment horizontal="center"/>
    </xf>
    <xf numFmtId="0" fontId="1" fillId="23" borderId="1" xfId="0" applyFont="1" applyFill="1" applyBorder="1" applyAlignment="1">
      <alignment horizontal="center"/>
    </xf>
    <xf numFmtId="9" fontId="13" fillId="21" borderId="1" xfId="0" applyNumberFormat="1" applyFont="1" applyFill="1" applyBorder="1" applyAlignment="1">
      <alignment horizontal="center" vertical="center"/>
    </xf>
    <xf numFmtId="166" fontId="1" fillId="21" borderId="1" xfId="0" applyNumberFormat="1" applyFont="1" applyFill="1" applyBorder="1"/>
    <xf numFmtId="0" fontId="11" fillId="14" borderId="10" xfId="0" applyFont="1" applyFill="1" applyBorder="1" applyAlignment="1">
      <alignment horizontal="left"/>
    </xf>
    <xf numFmtId="0" fontId="13" fillId="19" borderId="12" xfId="0" applyFont="1" applyFill="1" applyBorder="1" applyAlignment="1">
      <alignment horizontal="center" vertical="center"/>
    </xf>
    <xf numFmtId="0" fontId="13" fillId="19" borderId="13" xfId="0" applyFont="1" applyFill="1" applyBorder="1" applyAlignment="1">
      <alignment horizontal="center" vertical="center"/>
    </xf>
    <xf numFmtId="0" fontId="13" fillId="19" borderId="5" xfId="0" applyFont="1" applyFill="1" applyBorder="1" applyAlignment="1">
      <alignment horizontal="center" vertical="center"/>
    </xf>
    <xf numFmtId="0" fontId="9" fillId="14" borderId="0" xfId="2" applyFill="1" applyAlignment="1">
      <alignment horizontal="left"/>
    </xf>
    <xf numFmtId="0" fontId="11" fillId="14" borderId="10"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1" fillId="3" borderId="5" xfId="0" applyFont="1" applyFill="1" applyBorder="1" applyAlignment="1">
      <alignment horizontal="center"/>
    </xf>
    <xf numFmtId="0" fontId="1" fillId="19" borderId="12" xfId="0" applyFont="1" applyFill="1" applyBorder="1" applyAlignment="1">
      <alignment horizontal="center"/>
    </xf>
    <xf numFmtId="0" fontId="1" fillId="19" borderId="13" xfId="0" applyFont="1" applyFill="1" applyBorder="1" applyAlignment="1">
      <alignment horizontal="center"/>
    </xf>
    <xf numFmtId="0" fontId="1" fillId="19" borderId="5" xfId="0" applyFont="1" applyFill="1" applyBorder="1" applyAlignment="1">
      <alignment horizontal="center"/>
    </xf>
    <xf numFmtId="0" fontId="1" fillId="9" borderId="2" xfId="0" applyFont="1" applyFill="1" applyBorder="1" applyAlignment="1">
      <alignment horizontal="center"/>
    </xf>
    <xf numFmtId="0" fontId="1" fillId="9" borderId="4" xfId="0" applyFont="1" applyFill="1" applyBorder="1" applyAlignment="1">
      <alignment horizontal="center"/>
    </xf>
    <xf numFmtId="0" fontId="6" fillId="0" borderId="0" xfId="0" applyFont="1" applyAlignment="1">
      <alignment horizontal="center"/>
    </xf>
    <xf numFmtId="0" fontId="6" fillId="0" borderId="3" xfId="0" applyFont="1" applyBorder="1" applyAlignment="1">
      <alignment horizontal="center"/>
    </xf>
  </cellXfs>
  <cellStyles count="3">
    <cellStyle name="Currency" xfId="1" builtinId="4"/>
    <cellStyle name="Hyperlink" xfId="2" builtinId="8"/>
    <cellStyle name="Normal"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CCC"/>
      <color rgb="FFFFCC99"/>
      <color rgb="FFFFCC66"/>
      <color rgb="FFFFCC00"/>
      <color rgb="FFFF9900"/>
      <color rgb="FF99CC00"/>
      <color rgb="FFFFFF99"/>
      <color rgb="FFF7994B"/>
      <color rgb="FFFEF4EC"/>
      <color rgb="FFF690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uralsight.com/courses/estimate-projects-using-statistics-and-excel" TargetMode="External"/><Relationship Id="rId1" Type="http://schemas.openxmlformats.org/officeDocument/2006/relationships/hyperlink" Target="http://www.statisticalpert.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17"/>
  <sheetViews>
    <sheetView tabSelected="1" workbookViewId="0">
      <selection activeCell="C4" sqref="C4"/>
    </sheetView>
  </sheetViews>
  <sheetFormatPr defaultRowHeight="15" x14ac:dyDescent="0.25"/>
  <cols>
    <col min="1" max="1" width="7.7109375" style="1" customWidth="1"/>
    <col min="2" max="2" width="4.85546875" style="1" customWidth="1"/>
    <col min="3" max="5" width="10.7109375" customWidth="1"/>
    <col min="6" max="7" width="4.85546875" style="1" customWidth="1"/>
    <col min="8" max="8" width="13.7109375" hidden="1" customWidth="1"/>
    <col min="9" max="11" width="13.5703125" hidden="1" customWidth="1"/>
    <col min="12" max="12" width="25.85546875" style="1" customWidth="1"/>
    <col min="13" max="13" width="11.7109375" hidden="1" customWidth="1"/>
    <col min="14" max="14" width="13.5703125" hidden="1" customWidth="1"/>
    <col min="15" max="15" width="15" hidden="1" customWidth="1"/>
    <col min="16" max="17" width="11.7109375" hidden="1" customWidth="1"/>
    <col min="18" max="23" width="13.5703125" hidden="1" customWidth="1"/>
    <col min="24" max="32" width="9.140625" customWidth="1"/>
    <col min="42" max="42" width="9.140625" customWidth="1"/>
  </cols>
  <sheetData>
    <row r="1" spans="1:43" ht="18.75" x14ac:dyDescent="0.3">
      <c r="A1" s="7" t="s">
        <v>47</v>
      </c>
      <c r="B1" s="7"/>
      <c r="C1" s="8"/>
      <c r="D1" s="8"/>
      <c r="E1" s="8"/>
      <c r="F1" s="3"/>
      <c r="G1" s="3"/>
      <c r="H1" s="8"/>
      <c r="I1" s="8"/>
      <c r="J1" s="8"/>
      <c r="K1" s="8"/>
      <c r="L1" s="3"/>
      <c r="M1" s="8"/>
      <c r="N1" s="8"/>
      <c r="O1" s="8"/>
      <c r="P1" s="8"/>
      <c r="Q1" s="8"/>
      <c r="R1" s="93" t="s">
        <v>44</v>
      </c>
      <c r="S1" s="93"/>
      <c r="T1" s="93"/>
      <c r="U1" s="93"/>
      <c r="V1" s="93"/>
      <c r="W1" s="93"/>
      <c r="X1" s="88" t="s">
        <v>51</v>
      </c>
      <c r="Y1" s="88"/>
      <c r="Z1" s="88"/>
      <c r="AA1" s="88"/>
      <c r="AB1" s="88"/>
      <c r="AC1" s="88"/>
      <c r="AD1" s="88"/>
      <c r="AE1" s="88"/>
      <c r="AF1" s="88"/>
      <c r="AG1" s="8"/>
      <c r="AH1" s="8"/>
      <c r="AI1" s="8"/>
      <c r="AJ1" s="8"/>
      <c r="AK1" s="8"/>
      <c r="AL1" s="8"/>
      <c r="AM1" s="8"/>
      <c r="AN1" s="8"/>
      <c r="AO1" s="8"/>
      <c r="AP1" s="8"/>
      <c r="AQ1" s="8"/>
    </row>
    <row r="2" spans="1:43" ht="15" customHeight="1" x14ac:dyDescent="0.25">
      <c r="A2" s="3"/>
      <c r="C2" s="40"/>
      <c r="D2" s="40"/>
      <c r="E2" s="40"/>
      <c r="F2" s="41"/>
      <c r="G2" s="41"/>
      <c r="H2" s="40"/>
      <c r="I2" s="40"/>
      <c r="J2" s="40"/>
      <c r="K2" s="40"/>
      <c r="L2" s="41"/>
      <c r="M2" s="8"/>
      <c r="N2" s="8"/>
      <c r="O2" s="36" t="s">
        <v>13</v>
      </c>
      <c r="P2" s="100" t="s">
        <v>29</v>
      </c>
      <c r="Q2" s="101"/>
      <c r="R2" s="94" t="s">
        <v>32</v>
      </c>
      <c r="S2" s="95"/>
      <c r="T2" s="95"/>
      <c r="U2" s="95"/>
      <c r="V2" s="95"/>
      <c r="W2" s="96"/>
      <c r="X2" s="97" t="s">
        <v>33</v>
      </c>
      <c r="Y2" s="98"/>
      <c r="Z2" s="98"/>
      <c r="AA2" s="98"/>
      <c r="AB2" s="98"/>
      <c r="AC2" s="98"/>
      <c r="AD2" s="98"/>
      <c r="AE2" s="98"/>
      <c r="AF2" s="99"/>
      <c r="AG2" s="89" t="s">
        <v>48</v>
      </c>
      <c r="AH2" s="90"/>
      <c r="AI2" s="90"/>
      <c r="AJ2" s="90"/>
      <c r="AK2" s="90"/>
      <c r="AL2" s="90"/>
      <c r="AM2" s="90"/>
      <c r="AN2" s="90"/>
      <c r="AO2" s="90"/>
      <c r="AP2" s="91"/>
      <c r="AQ2" s="8"/>
    </row>
    <row r="3" spans="1:43" ht="15" customHeight="1" x14ac:dyDescent="0.25">
      <c r="A3" s="4" t="s">
        <v>46</v>
      </c>
      <c r="B3" s="85"/>
      <c r="C3" s="33" t="s">
        <v>12</v>
      </c>
      <c r="D3" s="33" t="s">
        <v>11</v>
      </c>
      <c r="E3" s="33" t="s">
        <v>10</v>
      </c>
      <c r="F3" s="33"/>
      <c r="G3" s="33"/>
      <c r="H3" s="33" t="s">
        <v>0</v>
      </c>
      <c r="I3" s="33" t="s">
        <v>7</v>
      </c>
      <c r="J3" s="33" t="s">
        <v>8</v>
      </c>
      <c r="K3" s="33" t="s">
        <v>43</v>
      </c>
      <c r="L3" s="33" t="s">
        <v>16</v>
      </c>
      <c r="M3" s="33" t="s">
        <v>9</v>
      </c>
      <c r="N3" s="34" t="s">
        <v>34</v>
      </c>
      <c r="O3" s="34" t="s">
        <v>14</v>
      </c>
      <c r="P3" s="37" t="s">
        <v>30</v>
      </c>
      <c r="Q3" s="38" t="s">
        <v>31</v>
      </c>
      <c r="R3" s="9">
        <v>0.05</v>
      </c>
      <c r="S3" s="2">
        <v>0.95</v>
      </c>
      <c r="T3" s="2">
        <v>0.9</v>
      </c>
      <c r="U3" s="2">
        <v>0.85</v>
      </c>
      <c r="V3" s="2">
        <v>0.8</v>
      </c>
      <c r="W3" s="2">
        <v>0.75</v>
      </c>
      <c r="X3" s="9">
        <v>0.1</v>
      </c>
      <c r="Y3" s="2">
        <v>0.2</v>
      </c>
      <c r="Z3" s="2">
        <v>0.3</v>
      </c>
      <c r="AA3" s="2">
        <v>0.4</v>
      </c>
      <c r="AB3" s="2">
        <v>0.5</v>
      </c>
      <c r="AC3" s="2">
        <v>0.6</v>
      </c>
      <c r="AD3" s="2">
        <v>0.7</v>
      </c>
      <c r="AE3" s="2">
        <v>0.8</v>
      </c>
      <c r="AF3" s="2">
        <v>0.9</v>
      </c>
      <c r="AG3" s="86">
        <f>X3</f>
        <v>0.1</v>
      </c>
      <c r="AH3" s="86">
        <f t="shared" ref="AH3:AO3" si="0">Y3</f>
        <v>0.2</v>
      </c>
      <c r="AI3" s="86">
        <f t="shared" si="0"/>
        <v>0.3</v>
      </c>
      <c r="AJ3" s="86">
        <f t="shared" si="0"/>
        <v>0.4</v>
      </c>
      <c r="AK3" s="86">
        <f t="shared" si="0"/>
        <v>0.5</v>
      </c>
      <c r="AL3" s="86">
        <f t="shared" si="0"/>
        <v>0.6</v>
      </c>
      <c r="AM3" s="86">
        <f t="shared" si="0"/>
        <v>0.7</v>
      </c>
      <c r="AN3" s="86">
        <f t="shared" si="0"/>
        <v>0.8</v>
      </c>
      <c r="AO3" s="86">
        <f t="shared" si="0"/>
        <v>0.9</v>
      </c>
      <c r="AP3" s="86" t="s">
        <v>52</v>
      </c>
      <c r="AQ3" s="8"/>
    </row>
    <row r="4" spans="1:43" x14ac:dyDescent="0.25">
      <c r="A4" s="5">
        <v>1</v>
      </c>
      <c r="B4" s="84">
        <f>IF(AP4="","",IF(AP4=MAX($AP$4:$AP$15),1,0))</f>
        <v>0</v>
      </c>
      <c r="C4" s="52">
        <v>20</v>
      </c>
      <c r="D4" s="52">
        <v>31</v>
      </c>
      <c r="E4" s="52">
        <v>44</v>
      </c>
      <c r="F4" s="70">
        <f t="shared" ref="F4:F14" si="1">IF(OR(ISBLANK(D4),ISBLANK(E4),ISBLANK(C4)),"",IF(AND(C4&gt;0,D4&gt;0,E4&gt;0),IF(D4&gt;C4,IF(E4&gt;D4,1,-1),-1)))</f>
        <v>1</v>
      </c>
      <c r="G4" s="70">
        <f t="shared" ref="G4:G14" si="2">IF(OR(ISBLANK(C4),ISBLANK(D4),ISBLANK(E4)),"",IFERROR(MIN(D4-C4,E4-D4)/MAX(D4-C4,E4-D4),""))</f>
        <v>0.84615384615384615</v>
      </c>
      <c r="H4" s="53">
        <f>IF(AND(C4&gt;0,D4&gt;0,E4&gt;0),(C4+(4*D4)+E4)/6,"")</f>
        <v>31.333333333333332</v>
      </c>
      <c r="I4" s="50">
        <f t="shared" ref="I4:I15" si="3">((E4-C4)^2)/36</f>
        <v>16</v>
      </c>
      <c r="J4" s="54">
        <f>SQRT(I4)</f>
        <v>4</v>
      </c>
      <c r="K4" s="53">
        <f t="shared" ref="K4:K15" si="4">IF(AND(C4&gt;0,D4&gt;0,E4&gt;0),AVERAGE(C4:E4)+(2*J4),"")</f>
        <v>39.666666666666671</v>
      </c>
      <c r="L4" s="32" t="s">
        <v>3</v>
      </c>
      <c r="M4" s="59">
        <f>IF(AND(C4&gt;0,D4&gt;0,E4&gt;0,NOT(ISBLANK(L4))),(E4-C4)*VLOOKUP(L4,VLookups!$A$2:$B$8,2,FALSE),"")</f>
        <v>4.8000000000000007</v>
      </c>
      <c r="N4" s="60">
        <f t="shared" ref="N4:N7" si="5">IF(M4="","",M4^2)</f>
        <v>23.040000000000006</v>
      </c>
      <c r="O4" s="52"/>
      <c r="P4" s="48" t="str">
        <f>IF(AND(O4&gt;0,D4&gt;0,M4&gt;0,NOT(ISBLANK(L4))),_xlfn.NORM.DIST(O4,D4,M4,TRUE),"")</f>
        <v/>
      </c>
      <c r="Q4" s="49" t="str">
        <f>IF(AND(O4&gt;0,D4&gt;0,M4&gt;0,NOT(ISBLANK(L4))),_xlfn.NORM.DIST(O4,H4,M4,TRUE),"")</f>
        <v/>
      </c>
      <c r="R4" s="72">
        <f>IF(AND($C4&gt;0,$D4&gt;0,$E4&gt;0,NOT(ISBLANK($L4))),_xlfn.NORM.INV(R$3,$D4,$M4),"")</f>
        <v>23.104702590632929</v>
      </c>
      <c r="S4" s="73">
        <f t="shared" ref="S4:W4" si="6">IF(AND($C4&gt;0,$D4&gt;0,$E4&gt;0,NOT(ISBLANK($L4))),_xlfn.NORM.INV(S$3,$D4,$M4),"")</f>
        <v>38.895297409367068</v>
      </c>
      <c r="T4" s="74">
        <f t="shared" si="6"/>
        <v>37.151447514614084</v>
      </c>
      <c r="U4" s="75">
        <f t="shared" si="6"/>
        <v>35.974880269570193</v>
      </c>
      <c r="V4" s="76">
        <f t="shared" si="6"/>
        <v>35.039781921149995</v>
      </c>
      <c r="W4" s="77">
        <f t="shared" si="6"/>
        <v>34.237550800941193</v>
      </c>
      <c r="X4" s="78">
        <f>IF(AND($C4&gt;0,$D4&gt;0,$E4&gt;0,NOT(ISBLANK($L4))),_xlfn.NORM.INV(X$3,$H4,$M4),"")</f>
        <v>25.181885818719248</v>
      </c>
      <c r="Y4" s="79">
        <f t="shared" ref="Y4:AF15" si="7">IF(AND($C4&gt;0,$D4&gt;0,$E4&gt;0,NOT(ISBLANK($L4))),_xlfn.NORM.INV(Y$3,$H4,$M4),"")</f>
        <v>27.293551412183341</v>
      </c>
      <c r="Z4" s="79">
        <f t="shared" si="7"/>
        <v>28.816210872334736</v>
      </c>
      <c r="AA4" s="80">
        <f t="shared" si="7"/>
        <v>30.117267238281492</v>
      </c>
      <c r="AB4" s="80">
        <f t="shared" si="7"/>
        <v>31.333333333333332</v>
      </c>
      <c r="AC4" s="81">
        <f t="shared" si="7"/>
        <v>32.549399428385172</v>
      </c>
      <c r="AD4" s="81">
        <f t="shared" si="7"/>
        <v>33.850455794331928</v>
      </c>
      <c r="AE4" s="82">
        <f t="shared" si="7"/>
        <v>35.373115254483324</v>
      </c>
      <c r="AF4" s="82">
        <f t="shared" si="7"/>
        <v>37.48478084794742</v>
      </c>
      <c r="AG4" s="83">
        <f>IFERROR(ROUND(X4-(MAX(X$4,X$5,X$6,X$7,X$8,X$9,X$10,X$11,X$12,X$13,X$14,X$15)),1),"")</f>
        <v>-0.1</v>
      </c>
      <c r="AH4" s="83">
        <f t="shared" ref="AH4:AO4" si="8">IFERROR(ROUND(Y4-(MAX(Y$4,Y$5,Y$6,Y$7,Y$8,Y$9,Y$10,Y$11,Y$12,Y$13,Y$14,Y$15)),1),"")</f>
        <v>0</v>
      </c>
      <c r="AI4" s="83">
        <f t="shared" si="8"/>
        <v>-0.1</v>
      </c>
      <c r="AJ4" s="83">
        <f t="shared" si="8"/>
        <v>-0.7</v>
      </c>
      <c r="AK4" s="83">
        <f t="shared" si="8"/>
        <v>-1.3</v>
      </c>
      <c r="AL4" s="83">
        <f t="shared" si="8"/>
        <v>-1.9</v>
      </c>
      <c r="AM4" s="83">
        <f t="shared" si="8"/>
        <v>-2.6</v>
      </c>
      <c r="AN4" s="83">
        <f t="shared" si="8"/>
        <v>-4</v>
      </c>
      <c r="AO4" s="83">
        <f t="shared" si="8"/>
        <v>-6</v>
      </c>
      <c r="AP4" s="87">
        <f t="shared" ref="AP4:AP15" si="9">IF(AG4="","",SUM(AG4:AO4))</f>
        <v>-16.7</v>
      </c>
      <c r="AQ4" s="8"/>
    </row>
    <row r="5" spans="1:43" x14ac:dyDescent="0.25">
      <c r="A5" s="5">
        <v>2</v>
      </c>
      <c r="B5" s="84">
        <f t="shared" ref="B5:B15" si="10">IF(AP5="","",IF(AP5=MAX($AP$4:$AP$15),1,0))</f>
        <v>0</v>
      </c>
      <c r="C5" s="52">
        <v>24</v>
      </c>
      <c r="D5" s="52">
        <v>28</v>
      </c>
      <c r="E5" s="52">
        <v>39</v>
      </c>
      <c r="F5" s="70">
        <f t="shared" si="1"/>
        <v>1</v>
      </c>
      <c r="G5" s="70">
        <f t="shared" si="2"/>
        <v>0.36363636363636365</v>
      </c>
      <c r="H5" s="53">
        <f t="shared" ref="H5:H15" si="11">IF(AND(C5&gt;0,D5&gt;0,E5&gt;0),(C5+(4*D5)+E5)/6,"")</f>
        <v>29.166666666666668</v>
      </c>
      <c r="I5" s="50">
        <f t="shared" si="3"/>
        <v>6.25</v>
      </c>
      <c r="J5" s="54">
        <f t="shared" ref="J5:J15" si="12">SQRT(I5)</f>
        <v>2.5</v>
      </c>
      <c r="K5" s="53">
        <f t="shared" si="4"/>
        <v>35.333333333333329</v>
      </c>
      <c r="L5" s="32" t="s">
        <v>3</v>
      </c>
      <c r="M5" s="59">
        <f>IF(AND(C5&gt;0,D5&gt;0,E5&gt;0,NOT(ISBLANK(L5))),(E5-C5)*VLOOKUP(L5,VLookups!$A$2:$B$8,2,FALSE),"")</f>
        <v>3</v>
      </c>
      <c r="N5" s="60">
        <f t="shared" si="5"/>
        <v>9</v>
      </c>
      <c r="O5" s="52"/>
      <c r="P5" s="48" t="str">
        <f t="shared" ref="P5:P15" si="13">IF(AND(O5&gt;0,D5&gt;0,M5&gt;0,NOT(ISBLANK(L5))),_xlfn.NORM.DIST(O5,D5,M5,TRUE),"")</f>
        <v/>
      </c>
      <c r="Q5" s="49" t="str">
        <f t="shared" ref="Q5:Q15" si="14">IF(AND(O5&gt;0,D5&gt;0,M5&gt;0,NOT(ISBLANK(L5))),_xlfn.NORM.DIST(O5,H5,M5,TRUE),"")</f>
        <v/>
      </c>
      <c r="R5" s="72">
        <f t="shared" ref="R5:W15" si="15">IF(AND($C5&gt;0,$D5&gt;0,$E5&gt;0,NOT(ISBLANK($L5))),_xlfn.NORM.INV(R$3,$D5,$M5),"")</f>
        <v>23.06543911914558</v>
      </c>
      <c r="S5" s="73">
        <f t="shared" si="15"/>
        <v>32.934560880854413</v>
      </c>
      <c r="T5" s="74">
        <f t="shared" si="15"/>
        <v>31.844654696633803</v>
      </c>
      <c r="U5" s="75">
        <f t="shared" si="15"/>
        <v>31.109300168481369</v>
      </c>
      <c r="V5" s="76">
        <f t="shared" si="15"/>
        <v>30.524863700718743</v>
      </c>
      <c r="W5" s="77">
        <f t="shared" si="15"/>
        <v>30.023469250588246</v>
      </c>
      <c r="X5" s="78">
        <f t="shared" ref="X5:X15" si="16">IF(AND($C5&gt;0,$D5&gt;0,$E5&gt;0,NOT(ISBLANK($L5))),_xlfn.NORM.INV(X$3,$H5,$M5),"")</f>
        <v>25.322011970032868</v>
      </c>
      <c r="Y5" s="79">
        <f t="shared" si="7"/>
        <v>26.641802965947925</v>
      </c>
      <c r="Z5" s="79">
        <f t="shared" si="7"/>
        <v>27.593465128542544</v>
      </c>
      <c r="AA5" s="80">
        <f t="shared" si="7"/>
        <v>28.406625357259269</v>
      </c>
      <c r="AB5" s="80">
        <f t="shared" si="7"/>
        <v>29.166666666666668</v>
      </c>
      <c r="AC5" s="81">
        <f t="shared" si="7"/>
        <v>29.926707976074066</v>
      </c>
      <c r="AD5" s="81">
        <f t="shared" si="7"/>
        <v>30.739868204790788</v>
      </c>
      <c r="AE5" s="82">
        <f t="shared" si="7"/>
        <v>31.691530367385411</v>
      </c>
      <c r="AF5" s="82">
        <f t="shared" si="7"/>
        <v>33.011321363300468</v>
      </c>
      <c r="AG5" s="83">
        <f t="shared" ref="AG5:AG15" si="17">IFERROR(ROUND(X5-(MAX(X$4,X$5,X$6,X$7,X$8,X$9,X$10,X$11,X$12,X$13,X$14,X$15)),1),"")</f>
        <v>0</v>
      </c>
      <c r="AH5" s="83">
        <f t="shared" ref="AH5:AH15" si="18">IFERROR(ROUND(Y5-(MAX(Y$4,Y$5,Y$6,Y$7,Y$8,Y$9,Y$10,Y$11,Y$12,Y$13,Y$14,Y$15)),1),"")</f>
        <v>-0.7</v>
      </c>
      <c r="AI5" s="83">
        <f t="shared" ref="AI5:AI15" si="19">IFERROR(ROUND(Z5-(MAX(Z$4,Z$5,Z$6,Z$7,Z$8,Z$9,Z$10,Z$11,Z$12,Z$13,Z$14,Z$15)),1),"")</f>
        <v>-1.3</v>
      </c>
      <c r="AJ5" s="83">
        <f t="shared" ref="AJ5:AJ15" si="20">IFERROR(ROUND(AA5-(MAX(AA$4,AA$5,AA$6,AA$7,AA$8,AA$9,AA$10,AA$11,AA$12,AA$13,AA$14,AA$15)),1),"")</f>
        <v>-2.4</v>
      </c>
      <c r="AK5" s="83">
        <f t="shared" ref="AK5:AK15" si="21">IFERROR(ROUND(AB5-(MAX(AB$4,AB$5,AB$6,AB$7,AB$8,AB$9,AB$10,AB$11,AB$12,AB$13,AB$14,AB$15)),1),"")</f>
        <v>-3.5</v>
      </c>
      <c r="AL5" s="83">
        <f t="shared" ref="AL5:AL15" si="22">IFERROR(ROUND(AC5-(MAX(AC$4,AC$5,AC$6,AC$7,AC$8,AC$9,AC$10,AC$11,AC$12,AC$13,AC$14,AC$15)),1),"")</f>
        <v>-4.5999999999999996</v>
      </c>
      <c r="AM5" s="83">
        <f t="shared" ref="AM5:AM15" si="23">IFERROR(ROUND(AD5-(MAX(AD$4,AD$5,AD$6,AD$7,AD$8,AD$9,AD$10,AD$11,AD$12,AD$13,AD$14,AD$15)),1),"")</f>
        <v>-5.8</v>
      </c>
      <c r="AN5" s="83">
        <f t="shared" ref="AN5:AN15" si="24">IFERROR(ROUND(AE5-(MAX(AE$4,AE$5,AE$6,AE$7,AE$8,AE$9,AE$10,AE$11,AE$12,AE$13,AE$14,AE$15)),1),"")</f>
        <v>-7.7</v>
      </c>
      <c r="AO5" s="83">
        <f t="shared" ref="AO5:AO15" si="25">IFERROR(ROUND(AF5-(MAX(AF$4,AF$5,AF$6,AF$7,AF$8,AF$9,AF$10,AF$11,AF$12,AF$13,AF$14,AF$15)),1),"")</f>
        <v>-10.4</v>
      </c>
      <c r="AP5" s="87">
        <f t="shared" si="9"/>
        <v>-36.4</v>
      </c>
      <c r="AQ5" s="8"/>
    </row>
    <row r="6" spans="1:43" x14ac:dyDescent="0.25">
      <c r="A6" s="5">
        <v>3</v>
      </c>
      <c r="B6" s="84">
        <f t="shared" si="10"/>
        <v>1</v>
      </c>
      <c r="C6" s="52">
        <v>16</v>
      </c>
      <c r="D6" s="52">
        <v>32</v>
      </c>
      <c r="E6" s="52">
        <v>52</v>
      </c>
      <c r="F6" s="70">
        <f t="shared" si="1"/>
        <v>1</v>
      </c>
      <c r="G6" s="70">
        <f t="shared" si="2"/>
        <v>0.8</v>
      </c>
      <c r="H6" s="53">
        <f t="shared" si="11"/>
        <v>32.666666666666664</v>
      </c>
      <c r="I6" s="50">
        <f t="shared" si="3"/>
        <v>36</v>
      </c>
      <c r="J6" s="54">
        <f t="shared" si="12"/>
        <v>6</v>
      </c>
      <c r="K6" s="53">
        <f t="shared" si="4"/>
        <v>45.333333333333336</v>
      </c>
      <c r="L6" s="32" t="s">
        <v>3</v>
      </c>
      <c r="M6" s="59">
        <f>IF(AND(C6&gt;0,D6&gt;0,E6&gt;0,NOT(ISBLANK(L6))),(E6-C6)*VLOOKUP(L6,VLookups!$A$2:$B$8,2,FALSE),"")</f>
        <v>7.2</v>
      </c>
      <c r="N6" s="60">
        <f t="shared" si="5"/>
        <v>51.84</v>
      </c>
      <c r="O6" s="52"/>
      <c r="P6" s="48" t="str">
        <f t="shared" si="13"/>
        <v/>
      </c>
      <c r="Q6" s="49" t="str">
        <f t="shared" si="14"/>
        <v/>
      </c>
      <c r="R6" s="72">
        <f t="shared" si="15"/>
        <v>20.157053885949395</v>
      </c>
      <c r="S6" s="73">
        <f t="shared" si="15"/>
        <v>43.842946114050598</v>
      </c>
      <c r="T6" s="74">
        <f t="shared" si="15"/>
        <v>41.227171271921122</v>
      </c>
      <c r="U6" s="75">
        <f t="shared" si="15"/>
        <v>39.462320404355289</v>
      </c>
      <c r="V6" s="76">
        <f t="shared" si="15"/>
        <v>38.059672881724985</v>
      </c>
      <c r="W6" s="77">
        <f t="shared" si="15"/>
        <v>36.85632620141179</v>
      </c>
      <c r="X6" s="78">
        <f t="shared" si="16"/>
        <v>23.439495394745542</v>
      </c>
      <c r="Y6" s="79">
        <f t="shared" si="7"/>
        <v>26.606993784941679</v>
      </c>
      <c r="Z6" s="79">
        <f t="shared" si="7"/>
        <v>28.890982975168768</v>
      </c>
      <c r="AA6" s="80">
        <f t="shared" si="7"/>
        <v>30.842567524088906</v>
      </c>
      <c r="AB6" s="80">
        <f t="shared" si="7"/>
        <v>32.666666666666664</v>
      </c>
      <c r="AC6" s="81">
        <f t="shared" si="7"/>
        <v>34.490765809244422</v>
      </c>
      <c r="AD6" s="81">
        <f t="shared" si="7"/>
        <v>36.44235035816456</v>
      </c>
      <c r="AE6" s="82">
        <f t="shared" si="7"/>
        <v>38.72633954839165</v>
      </c>
      <c r="AF6" s="82">
        <f t="shared" si="7"/>
        <v>41.893837938587787</v>
      </c>
      <c r="AG6" s="83">
        <f t="shared" si="17"/>
        <v>-1.9</v>
      </c>
      <c r="AH6" s="83">
        <f t="shared" si="18"/>
        <v>-0.7</v>
      </c>
      <c r="AI6" s="83">
        <f t="shared" si="19"/>
        <v>0</v>
      </c>
      <c r="AJ6" s="83">
        <f t="shared" si="20"/>
        <v>0</v>
      </c>
      <c r="AK6" s="83">
        <f t="shared" si="21"/>
        <v>0</v>
      </c>
      <c r="AL6" s="83">
        <f t="shared" si="22"/>
        <v>0</v>
      </c>
      <c r="AM6" s="83">
        <f t="shared" si="23"/>
        <v>0</v>
      </c>
      <c r="AN6" s="83">
        <f t="shared" si="24"/>
        <v>-0.7</v>
      </c>
      <c r="AO6" s="83">
        <f t="shared" si="25"/>
        <v>-1.6</v>
      </c>
      <c r="AP6" s="87">
        <f t="shared" si="9"/>
        <v>-4.9000000000000004</v>
      </c>
      <c r="AQ6" s="8"/>
    </row>
    <row r="7" spans="1:43" x14ac:dyDescent="0.25">
      <c r="A7" s="5">
        <v>4</v>
      </c>
      <c r="B7" s="84">
        <f t="shared" si="10"/>
        <v>0</v>
      </c>
      <c r="C7" s="52">
        <v>10</v>
      </c>
      <c r="D7" s="52">
        <v>31</v>
      </c>
      <c r="E7" s="52">
        <v>56</v>
      </c>
      <c r="F7" s="70">
        <f t="shared" si="1"/>
        <v>1</v>
      </c>
      <c r="G7" s="70">
        <f t="shared" si="2"/>
        <v>0.84</v>
      </c>
      <c r="H7" s="53">
        <f t="shared" si="11"/>
        <v>31.666666666666668</v>
      </c>
      <c r="I7" s="50">
        <f t="shared" si="3"/>
        <v>58.777777777777779</v>
      </c>
      <c r="J7" s="54">
        <f t="shared" si="12"/>
        <v>7.666666666666667</v>
      </c>
      <c r="K7" s="53">
        <f t="shared" si="4"/>
        <v>47.666666666666671</v>
      </c>
      <c r="L7" s="32" t="s">
        <v>3</v>
      </c>
      <c r="M7" s="59">
        <f>IF(AND(C7&gt;0,D7&gt;0,E7&gt;0,NOT(ISBLANK(L7))),(E7-C7)*VLOOKUP(L7,VLookups!$A$2:$B$8,2,FALSE),"")</f>
        <v>9.2000000000000011</v>
      </c>
      <c r="N7" s="60">
        <f t="shared" si="5"/>
        <v>84.640000000000015</v>
      </c>
      <c r="O7" s="52"/>
      <c r="P7" s="48" t="str">
        <f t="shared" si="13"/>
        <v/>
      </c>
      <c r="Q7" s="49" t="str">
        <f t="shared" si="14"/>
        <v/>
      </c>
      <c r="R7" s="72">
        <f t="shared" si="15"/>
        <v>15.86734663204645</v>
      </c>
      <c r="S7" s="73">
        <f t="shared" si="15"/>
        <v>46.132653367953537</v>
      </c>
      <c r="T7" s="74">
        <f t="shared" si="15"/>
        <v>42.790274403010329</v>
      </c>
      <c r="U7" s="75">
        <f t="shared" si="15"/>
        <v>40.53518718334287</v>
      </c>
      <c r="V7" s="76">
        <f t="shared" si="15"/>
        <v>38.742915348870817</v>
      </c>
      <c r="W7" s="77">
        <f t="shared" si="15"/>
        <v>37.205305701803951</v>
      </c>
      <c r="X7" s="78">
        <f t="shared" si="16"/>
        <v>19.876392263656342</v>
      </c>
      <c r="Y7" s="79">
        <f t="shared" si="7"/>
        <v>23.923751317795855</v>
      </c>
      <c r="Z7" s="79">
        <f t="shared" si="7"/>
        <v>26.842181949752693</v>
      </c>
      <c r="AA7" s="80">
        <f t="shared" si="7"/>
        <v>29.33587331781731</v>
      </c>
      <c r="AB7" s="80">
        <f t="shared" si="7"/>
        <v>31.666666666666668</v>
      </c>
      <c r="AC7" s="81">
        <f t="shared" si="7"/>
        <v>33.997460015516026</v>
      </c>
      <c r="AD7" s="81">
        <f t="shared" si="7"/>
        <v>36.491151383580643</v>
      </c>
      <c r="AE7" s="82">
        <f t="shared" si="7"/>
        <v>39.409582015537481</v>
      </c>
      <c r="AF7" s="82">
        <f t="shared" si="7"/>
        <v>43.456941069676994</v>
      </c>
      <c r="AG7" s="83">
        <f t="shared" si="17"/>
        <v>-5.4</v>
      </c>
      <c r="AH7" s="83">
        <f t="shared" si="18"/>
        <v>-3.4</v>
      </c>
      <c r="AI7" s="83">
        <f t="shared" si="19"/>
        <v>-2</v>
      </c>
      <c r="AJ7" s="83">
        <f t="shared" si="20"/>
        <v>-1.5</v>
      </c>
      <c r="AK7" s="83">
        <f t="shared" si="21"/>
        <v>-1</v>
      </c>
      <c r="AL7" s="83">
        <f t="shared" si="22"/>
        <v>-0.5</v>
      </c>
      <c r="AM7" s="83">
        <f t="shared" si="23"/>
        <v>0</v>
      </c>
      <c r="AN7" s="83">
        <f t="shared" si="24"/>
        <v>0</v>
      </c>
      <c r="AO7" s="83">
        <f t="shared" si="25"/>
        <v>0</v>
      </c>
      <c r="AP7" s="87">
        <f t="shared" si="9"/>
        <v>-13.8</v>
      </c>
      <c r="AQ7" s="8"/>
    </row>
    <row r="8" spans="1:43" x14ac:dyDescent="0.25">
      <c r="A8" s="5">
        <v>5</v>
      </c>
      <c r="B8" s="84">
        <f t="shared" si="10"/>
        <v>0</v>
      </c>
      <c r="C8" s="52">
        <v>9</v>
      </c>
      <c r="D8" s="52">
        <v>35</v>
      </c>
      <c r="E8" s="52">
        <v>46</v>
      </c>
      <c r="F8" s="70">
        <f t="shared" si="1"/>
        <v>1</v>
      </c>
      <c r="G8" s="70">
        <f t="shared" si="2"/>
        <v>0.42307692307692307</v>
      </c>
      <c r="H8" s="53">
        <f t="shared" si="11"/>
        <v>32.5</v>
      </c>
      <c r="I8" s="50">
        <f t="shared" si="3"/>
        <v>38.027777777777779</v>
      </c>
      <c r="J8" s="54">
        <f t="shared" si="12"/>
        <v>6.166666666666667</v>
      </c>
      <c r="K8" s="53">
        <f t="shared" si="4"/>
        <v>42.333333333333336</v>
      </c>
      <c r="L8" s="32" t="s">
        <v>3</v>
      </c>
      <c r="M8" s="59">
        <f>IF(AND(C8&gt;0,D8&gt;0,E8&gt;0,NOT(ISBLANK(L8))),(E8-C8)*VLOOKUP(L8,VLookups!$A$2:$B$8,2,FALSE),"")</f>
        <v>7.4</v>
      </c>
      <c r="N8" s="60">
        <f>IF(M8="","",M8^2)</f>
        <v>54.760000000000005</v>
      </c>
      <c r="O8" s="52"/>
      <c r="P8" s="48" t="str">
        <f t="shared" si="13"/>
        <v/>
      </c>
      <c r="Q8" s="49" t="str">
        <f t="shared" si="14"/>
        <v/>
      </c>
      <c r="R8" s="72">
        <f t="shared" si="15"/>
        <v>22.828083160559103</v>
      </c>
      <c r="S8" s="73">
        <f t="shared" si="15"/>
        <v>47.17191683944089</v>
      </c>
      <c r="T8" s="74">
        <f t="shared" si="15"/>
        <v>44.483481585030049</v>
      </c>
      <c r="U8" s="75">
        <f t="shared" si="15"/>
        <v>42.669607082254046</v>
      </c>
      <c r="V8" s="76">
        <f t="shared" si="15"/>
        <v>41.227997128439569</v>
      </c>
      <c r="W8" s="77">
        <f t="shared" si="15"/>
        <v>39.991224151451007</v>
      </c>
      <c r="X8" s="78">
        <f t="shared" si="16"/>
        <v>23.016518414969955</v>
      </c>
      <c r="Y8" s="79">
        <f t="shared" si="7"/>
        <v>26.272002871560431</v>
      </c>
      <c r="Z8" s="79">
        <f t="shared" si="7"/>
        <v>28.619436205960497</v>
      </c>
      <c r="AA8" s="80">
        <f t="shared" si="7"/>
        <v>30.625231436795083</v>
      </c>
      <c r="AB8" s="80">
        <f t="shared" si="7"/>
        <v>32.5</v>
      </c>
      <c r="AC8" s="81">
        <f t="shared" si="7"/>
        <v>34.374768563204917</v>
      </c>
      <c r="AD8" s="81">
        <f t="shared" si="7"/>
        <v>36.380563794039503</v>
      </c>
      <c r="AE8" s="82">
        <f t="shared" si="7"/>
        <v>38.727997128439569</v>
      </c>
      <c r="AF8" s="82">
        <f t="shared" si="7"/>
        <v>41.983481585030049</v>
      </c>
      <c r="AG8" s="83">
        <f t="shared" si="17"/>
        <v>-2.2999999999999998</v>
      </c>
      <c r="AH8" s="83">
        <f t="shared" si="18"/>
        <v>-1</v>
      </c>
      <c r="AI8" s="83">
        <f t="shared" si="19"/>
        <v>-0.3</v>
      </c>
      <c r="AJ8" s="83">
        <f t="shared" si="20"/>
        <v>-0.2</v>
      </c>
      <c r="AK8" s="83">
        <f t="shared" si="21"/>
        <v>-0.2</v>
      </c>
      <c r="AL8" s="83">
        <f t="shared" si="22"/>
        <v>-0.1</v>
      </c>
      <c r="AM8" s="83">
        <f t="shared" si="23"/>
        <v>-0.1</v>
      </c>
      <c r="AN8" s="83">
        <f t="shared" si="24"/>
        <v>-0.7</v>
      </c>
      <c r="AO8" s="83">
        <f t="shared" si="25"/>
        <v>-1.5</v>
      </c>
      <c r="AP8" s="87">
        <f t="shared" si="9"/>
        <v>-6.3999999999999995</v>
      </c>
      <c r="AQ8" s="8"/>
    </row>
    <row r="9" spans="1:43" x14ac:dyDescent="0.25">
      <c r="A9" s="5">
        <v>6</v>
      </c>
      <c r="B9" s="84" t="str">
        <f t="shared" si="10"/>
        <v/>
      </c>
      <c r="C9" s="52"/>
      <c r="D9" s="52"/>
      <c r="E9" s="52"/>
      <c r="F9" s="70" t="str">
        <f t="shared" si="1"/>
        <v/>
      </c>
      <c r="G9" s="70" t="str">
        <f t="shared" si="2"/>
        <v/>
      </c>
      <c r="H9" s="53" t="str">
        <f t="shared" si="11"/>
        <v/>
      </c>
      <c r="I9" s="50">
        <f t="shared" si="3"/>
        <v>0</v>
      </c>
      <c r="J9" s="54">
        <f t="shared" si="12"/>
        <v>0</v>
      </c>
      <c r="K9" s="53" t="str">
        <f t="shared" si="4"/>
        <v/>
      </c>
      <c r="L9" s="32"/>
      <c r="M9" s="59" t="str">
        <f>IF(AND(C9&gt;0,D9&gt;0,E9&gt;0,NOT(ISBLANK(L9))),(E9-C9)*VLOOKUP(L9,VLookups!$A$2:$B$8,2,FALSE),"")</f>
        <v/>
      </c>
      <c r="N9" s="60" t="str">
        <f t="shared" ref="N9:N15" si="26">IF(M9="","",M9^2)</f>
        <v/>
      </c>
      <c r="O9" s="52"/>
      <c r="P9" s="48" t="str">
        <f t="shared" si="13"/>
        <v/>
      </c>
      <c r="Q9" s="49" t="str">
        <f t="shared" si="14"/>
        <v/>
      </c>
      <c r="R9" s="72" t="str">
        <f t="shared" si="15"/>
        <v/>
      </c>
      <c r="S9" s="73" t="str">
        <f t="shared" si="15"/>
        <v/>
      </c>
      <c r="T9" s="74" t="str">
        <f t="shared" si="15"/>
        <v/>
      </c>
      <c r="U9" s="75" t="str">
        <f t="shared" si="15"/>
        <v/>
      </c>
      <c r="V9" s="76" t="str">
        <f t="shared" si="15"/>
        <v/>
      </c>
      <c r="W9" s="77" t="str">
        <f t="shared" si="15"/>
        <v/>
      </c>
      <c r="X9" s="78" t="str">
        <f t="shared" si="16"/>
        <v/>
      </c>
      <c r="Y9" s="79" t="str">
        <f t="shared" si="7"/>
        <v/>
      </c>
      <c r="Z9" s="79" t="str">
        <f t="shared" si="7"/>
        <v/>
      </c>
      <c r="AA9" s="80" t="str">
        <f t="shared" si="7"/>
        <v/>
      </c>
      <c r="AB9" s="80" t="str">
        <f t="shared" si="7"/>
        <v/>
      </c>
      <c r="AC9" s="81" t="str">
        <f t="shared" si="7"/>
        <v/>
      </c>
      <c r="AD9" s="81" t="str">
        <f t="shared" si="7"/>
        <v/>
      </c>
      <c r="AE9" s="82" t="str">
        <f t="shared" si="7"/>
        <v/>
      </c>
      <c r="AF9" s="82" t="str">
        <f t="shared" si="7"/>
        <v/>
      </c>
      <c r="AG9" s="83" t="str">
        <f t="shared" si="17"/>
        <v/>
      </c>
      <c r="AH9" s="83" t="str">
        <f t="shared" si="18"/>
        <v/>
      </c>
      <c r="AI9" s="83" t="str">
        <f t="shared" si="19"/>
        <v/>
      </c>
      <c r="AJ9" s="83" t="str">
        <f t="shared" si="20"/>
        <v/>
      </c>
      <c r="AK9" s="83" t="str">
        <f t="shared" si="21"/>
        <v/>
      </c>
      <c r="AL9" s="83" t="str">
        <f t="shared" si="22"/>
        <v/>
      </c>
      <c r="AM9" s="83" t="str">
        <f t="shared" si="23"/>
        <v/>
      </c>
      <c r="AN9" s="83" t="str">
        <f t="shared" si="24"/>
        <v/>
      </c>
      <c r="AO9" s="83" t="str">
        <f t="shared" si="25"/>
        <v/>
      </c>
      <c r="AP9" s="87" t="str">
        <f t="shared" si="9"/>
        <v/>
      </c>
      <c r="AQ9" s="8"/>
    </row>
    <row r="10" spans="1:43" x14ac:dyDescent="0.25">
      <c r="A10" s="5">
        <v>7</v>
      </c>
      <c r="B10" s="84" t="str">
        <f t="shared" si="10"/>
        <v/>
      </c>
      <c r="C10" s="52"/>
      <c r="D10" s="52"/>
      <c r="E10" s="52"/>
      <c r="F10" s="70" t="str">
        <f t="shared" si="1"/>
        <v/>
      </c>
      <c r="G10" s="70" t="str">
        <f t="shared" si="2"/>
        <v/>
      </c>
      <c r="H10" s="53" t="str">
        <f t="shared" si="11"/>
        <v/>
      </c>
      <c r="I10" s="50">
        <f t="shared" si="3"/>
        <v>0</v>
      </c>
      <c r="J10" s="54">
        <f t="shared" si="12"/>
        <v>0</v>
      </c>
      <c r="K10" s="53" t="str">
        <f t="shared" si="4"/>
        <v/>
      </c>
      <c r="L10" s="32"/>
      <c r="M10" s="59" t="str">
        <f>IF(AND(C10&gt;0,D10&gt;0,E10&gt;0,NOT(ISBLANK(L10))),(E10-C10)*VLOOKUP(L10,VLookups!$A$2:$B$8,2,FALSE),"")</f>
        <v/>
      </c>
      <c r="N10" s="60" t="str">
        <f t="shared" si="26"/>
        <v/>
      </c>
      <c r="O10" s="52"/>
      <c r="P10" s="48" t="str">
        <f t="shared" si="13"/>
        <v/>
      </c>
      <c r="Q10" s="49" t="str">
        <f t="shared" si="14"/>
        <v/>
      </c>
      <c r="R10" s="72" t="str">
        <f t="shared" si="15"/>
        <v/>
      </c>
      <c r="S10" s="73" t="str">
        <f t="shared" si="15"/>
        <v/>
      </c>
      <c r="T10" s="74" t="str">
        <f t="shared" si="15"/>
        <v/>
      </c>
      <c r="U10" s="75" t="str">
        <f t="shared" si="15"/>
        <v/>
      </c>
      <c r="V10" s="76" t="str">
        <f t="shared" si="15"/>
        <v/>
      </c>
      <c r="W10" s="77" t="str">
        <f t="shared" si="15"/>
        <v/>
      </c>
      <c r="X10" s="78" t="str">
        <f t="shared" si="16"/>
        <v/>
      </c>
      <c r="Y10" s="79" t="str">
        <f t="shared" si="7"/>
        <v/>
      </c>
      <c r="Z10" s="79" t="str">
        <f t="shared" si="7"/>
        <v/>
      </c>
      <c r="AA10" s="80" t="str">
        <f t="shared" si="7"/>
        <v/>
      </c>
      <c r="AB10" s="80" t="str">
        <f t="shared" si="7"/>
        <v/>
      </c>
      <c r="AC10" s="81" t="str">
        <f t="shared" si="7"/>
        <v/>
      </c>
      <c r="AD10" s="81" t="str">
        <f t="shared" si="7"/>
        <v/>
      </c>
      <c r="AE10" s="82" t="str">
        <f t="shared" si="7"/>
        <v/>
      </c>
      <c r="AF10" s="82" t="str">
        <f t="shared" si="7"/>
        <v/>
      </c>
      <c r="AG10" s="83" t="str">
        <f t="shared" si="17"/>
        <v/>
      </c>
      <c r="AH10" s="83" t="str">
        <f t="shared" si="18"/>
        <v/>
      </c>
      <c r="AI10" s="83" t="str">
        <f t="shared" si="19"/>
        <v/>
      </c>
      <c r="AJ10" s="83" t="str">
        <f t="shared" si="20"/>
        <v/>
      </c>
      <c r="AK10" s="83" t="str">
        <f t="shared" si="21"/>
        <v/>
      </c>
      <c r="AL10" s="83" t="str">
        <f t="shared" si="22"/>
        <v/>
      </c>
      <c r="AM10" s="83" t="str">
        <f t="shared" si="23"/>
        <v/>
      </c>
      <c r="AN10" s="83" t="str">
        <f t="shared" si="24"/>
        <v/>
      </c>
      <c r="AO10" s="83" t="str">
        <f t="shared" si="25"/>
        <v/>
      </c>
      <c r="AP10" s="87" t="str">
        <f t="shared" si="9"/>
        <v/>
      </c>
      <c r="AQ10" s="8"/>
    </row>
    <row r="11" spans="1:43" x14ac:dyDescent="0.25">
      <c r="A11" s="5">
        <v>8</v>
      </c>
      <c r="B11" s="84" t="str">
        <f t="shared" si="10"/>
        <v/>
      </c>
      <c r="C11" s="52"/>
      <c r="D11" s="52"/>
      <c r="E11" s="52"/>
      <c r="F11" s="70" t="str">
        <f t="shared" si="1"/>
        <v/>
      </c>
      <c r="G11" s="70" t="str">
        <f t="shared" si="2"/>
        <v/>
      </c>
      <c r="H11" s="53" t="str">
        <f t="shared" si="11"/>
        <v/>
      </c>
      <c r="I11" s="50">
        <f t="shared" si="3"/>
        <v>0</v>
      </c>
      <c r="J11" s="54">
        <f t="shared" si="12"/>
        <v>0</v>
      </c>
      <c r="K11" s="53" t="str">
        <f t="shared" si="4"/>
        <v/>
      </c>
      <c r="L11" s="32"/>
      <c r="M11" s="59" t="str">
        <f>IF(AND(C11&gt;0,D11&gt;0,E11&gt;0,NOT(ISBLANK(L11))),(E11-C11)*VLOOKUP(L11,VLookups!$A$2:$B$8,2,FALSE),"")</f>
        <v/>
      </c>
      <c r="N11" s="60" t="str">
        <f t="shared" si="26"/>
        <v/>
      </c>
      <c r="O11" s="52"/>
      <c r="P11" s="48" t="str">
        <f t="shared" si="13"/>
        <v/>
      </c>
      <c r="Q11" s="49" t="str">
        <f t="shared" si="14"/>
        <v/>
      </c>
      <c r="R11" s="72" t="str">
        <f t="shared" si="15"/>
        <v/>
      </c>
      <c r="S11" s="73" t="str">
        <f t="shared" si="15"/>
        <v/>
      </c>
      <c r="T11" s="74" t="str">
        <f t="shared" si="15"/>
        <v/>
      </c>
      <c r="U11" s="75" t="str">
        <f t="shared" si="15"/>
        <v/>
      </c>
      <c r="V11" s="76" t="str">
        <f t="shared" si="15"/>
        <v/>
      </c>
      <c r="W11" s="77" t="str">
        <f t="shared" si="15"/>
        <v/>
      </c>
      <c r="X11" s="78" t="str">
        <f t="shared" si="16"/>
        <v/>
      </c>
      <c r="Y11" s="79" t="str">
        <f t="shared" si="7"/>
        <v/>
      </c>
      <c r="Z11" s="79" t="str">
        <f t="shared" si="7"/>
        <v/>
      </c>
      <c r="AA11" s="80" t="str">
        <f t="shared" si="7"/>
        <v/>
      </c>
      <c r="AB11" s="80" t="str">
        <f t="shared" si="7"/>
        <v/>
      </c>
      <c r="AC11" s="81" t="str">
        <f t="shared" si="7"/>
        <v/>
      </c>
      <c r="AD11" s="81" t="str">
        <f t="shared" si="7"/>
        <v/>
      </c>
      <c r="AE11" s="82" t="str">
        <f t="shared" si="7"/>
        <v/>
      </c>
      <c r="AF11" s="82" t="str">
        <f t="shared" si="7"/>
        <v/>
      </c>
      <c r="AG11" s="83" t="str">
        <f t="shared" si="17"/>
        <v/>
      </c>
      <c r="AH11" s="83" t="str">
        <f t="shared" si="18"/>
        <v/>
      </c>
      <c r="AI11" s="83" t="str">
        <f t="shared" si="19"/>
        <v/>
      </c>
      <c r="AJ11" s="83" t="str">
        <f t="shared" si="20"/>
        <v/>
      </c>
      <c r="AK11" s="83" t="str">
        <f t="shared" si="21"/>
        <v/>
      </c>
      <c r="AL11" s="83" t="str">
        <f t="shared" si="22"/>
        <v/>
      </c>
      <c r="AM11" s="83" t="str">
        <f t="shared" si="23"/>
        <v/>
      </c>
      <c r="AN11" s="83" t="str">
        <f t="shared" si="24"/>
        <v/>
      </c>
      <c r="AO11" s="83" t="str">
        <f t="shared" si="25"/>
        <v/>
      </c>
      <c r="AP11" s="87" t="str">
        <f t="shared" si="9"/>
        <v/>
      </c>
      <c r="AQ11" s="8"/>
    </row>
    <row r="12" spans="1:43" x14ac:dyDescent="0.25">
      <c r="A12" s="5">
        <v>9</v>
      </c>
      <c r="B12" s="84" t="str">
        <f t="shared" si="10"/>
        <v/>
      </c>
      <c r="C12" s="52"/>
      <c r="D12" s="52"/>
      <c r="E12" s="52"/>
      <c r="F12" s="70" t="str">
        <f t="shared" si="1"/>
        <v/>
      </c>
      <c r="G12" s="70" t="str">
        <f t="shared" si="2"/>
        <v/>
      </c>
      <c r="H12" s="53" t="str">
        <f t="shared" si="11"/>
        <v/>
      </c>
      <c r="I12" s="50">
        <f t="shared" si="3"/>
        <v>0</v>
      </c>
      <c r="J12" s="54">
        <f t="shared" si="12"/>
        <v>0</v>
      </c>
      <c r="K12" s="53" t="str">
        <f t="shared" si="4"/>
        <v/>
      </c>
      <c r="L12" s="32"/>
      <c r="M12" s="59" t="str">
        <f>IF(AND(C12&gt;0,D12&gt;0,E12&gt;0,NOT(ISBLANK(L12))),(E12-C12)*VLOOKUP(L12,VLookups!$A$2:$B$8,2,FALSE),"")</f>
        <v/>
      </c>
      <c r="N12" s="60" t="str">
        <f t="shared" si="26"/>
        <v/>
      </c>
      <c r="O12" s="52"/>
      <c r="P12" s="48" t="str">
        <f t="shared" si="13"/>
        <v/>
      </c>
      <c r="Q12" s="49" t="str">
        <f t="shared" si="14"/>
        <v/>
      </c>
      <c r="R12" s="72" t="str">
        <f t="shared" si="15"/>
        <v/>
      </c>
      <c r="S12" s="73" t="str">
        <f t="shared" si="15"/>
        <v/>
      </c>
      <c r="T12" s="74" t="str">
        <f t="shared" si="15"/>
        <v/>
      </c>
      <c r="U12" s="75" t="str">
        <f t="shared" si="15"/>
        <v/>
      </c>
      <c r="V12" s="76" t="str">
        <f t="shared" si="15"/>
        <v/>
      </c>
      <c r="W12" s="77" t="str">
        <f t="shared" si="15"/>
        <v/>
      </c>
      <c r="X12" s="78" t="str">
        <f t="shared" si="16"/>
        <v/>
      </c>
      <c r="Y12" s="79" t="str">
        <f t="shared" si="7"/>
        <v/>
      </c>
      <c r="Z12" s="79" t="str">
        <f t="shared" si="7"/>
        <v/>
      </c>
      <c r="AA12" s="80" t="str">
        <f t="shared" si="7"/>
        <v/>
      </c>
      <c r="AB12" s="80" t="str">
        <f t="shared" si="7"/>
        <v/>
      </c>
      <c r="AC12" s="81" t="str">
        <f t="shared" si="7"/>
        <v/>
      </c>
      <c r="AD12" s="81" t="str">
        <f t="shared" si="7"/>
        <v/>
      </c>
      <c r="AE12" s="82" t="str">
        <f t="shared" si="7"/>
        <v/>
      </c>
      <c r="AF12" s="82" t="str">
        <f t="shared" si="7"/>
        <v/>
      </c>
      <c r="AG12" s="83" t="str">
        <f t="shared" si="17"/>
        <v/>
      </c>
      <c r="AH12" s="83" t="str">
        <f t="shared" si="18"/>
        <v/>
      </c>
      <c r="AI12" s="83" t="str">
        <f t="shared" si="19"/>
        <v/>
      </c>
      <c r="AJ12" s="83" t="str">
        <f t="shared" si="20"/>
        <v/>
      </c>
      <c r="AK12" s="83" t="str">
        <f t="shared" si="21"/>
        <v/>
      </c>
      <c r="AL12" s="83" t="str">
        <f t="shared" si="22"/>
        <v/>
      </c>
      <c r="AM12" s="83" t="str">
        <f t="shared" si="23"/>
        <v/>
      </c>
      <c r="AN12" s="83" t="str">
        <f t="shared" si="24"/>
        <v/>
      </c>
      <c r="AO12" s="83" t="str">
        <f t="shared" si="25"/>
        <v/>
      </c>
      <c r="AP12" s="87" t="str">
        <f t="shared" si="9"/>
        <v/>
      </c>
      <c r="AQ12" s="8"/>
    </row>
    <row r="13" spans="1:43" x14ac:dyDescent="0.25">
      <c r="A13" s="5">
        <v>10</v>
      </c>
      <c r="B13" s="84" t="str">
        <f t="shared" si="10"/>
        <v/>
      </c>
      <c r="C13" s="52"/>
      <c r="D13" s="52"/>
      <c r="E13" s="52"/>
      <c r="F13" s="70" t="str">
        <f t="shared" si="1"/>
        <v/>
      </c>
      <c r="G13" s="70" t="str">
        <f t="shared" si="2"/>
        <v/>
      </c>
      <c r="H13" s="53" t="str">
        <f t="shared" si="11"/>
        <v/>
      </c>
      <c r="I13" s="50">
        <f t="shared" si="3"/>
        <v>0</v>
      </c>
      <c r="J13" s="54">
        <f t="shared" si="12"/>
        <v>0</v>
      </c>
      <c r="K13" s="53" t="str">
        <f t="shared" si="4"/>
        <v/>
      </c>
      <c r="L13" s="32"/>
      <c r="M13" s="59" t="str">
        <f>IF(AND(C13&gt;0,D13&gt;0,E13&gt;0,NOT(ISBLANK(L13))),(E13-C13)*VLOOKUP(L13,VLookups!$A$2:$B$8,2,FALSE),"")</f>
        <v/>
      </c>
      <c r="N13" s="60" t="str">
        <f t="shared" si="26"/>
        <v/>
      </c>
      <c r="O13" s="52"/>
      <c r="P13" s="48" t="str">
        <f t="shared" si="13"/>
        <v/>
      </c>
      <c r="Q13" s="49" t="str">
        <f t="shared" si="14"/>
        <v/>
      </c>
      <c r="R13" s="72" t="str">
        <f t="shared" si="15"/>
        <v/>
      </c>
      <c r="S13" s="73" t="str">
        <f t="shared" si="15"/>
        <v/>
      </c>
      <c r="T13" s="74" t="str">
        <f t="shared" si="15"/>
        <v/>
      </c>
      <c r="U13" s="75" t="str">
        <f t="shared" si="15"/>
        <v/>
      </c>
      <c r="V13" s="76" t="str">
        <f t="shared" si="15"/>
        <v/>
      </c>
      <c r="W13" s="77" t="str">
        <f t="shared" si="15"/>
        <v/>
      </c>
      <c r="X13" s="78" t="str">
        <f t="shared" si="16"/>
        <v/>
      </c>
      <c r="Y13" s="79" t="str">
        <f t="shared" si="7"/>
        <v/>
      </c>
      <c r="Z13" s="79" t="str">
        <f t="shared" si="7"/>
        <v/>
      </c>
      <c r="AA13" s="80" t="str">
        <f t="shared" si="7"/>
        <v/>
      </c>
      <c r="AB13" s="80" t="str">
        <f t="shared" si="7"/>
        <v/>
      </c>
      <c r="AC13" s="81" t="str">
        <f t="shared" si="7"/>
        <v/>
      </c>
      <c r="AD13" s="81" t="str">
        <f t="shared" si="7"/>
        <v/>
      </c>
      <c r="AE13" s="82" t="str">
        <f t="shared" si="7"/>
        <v/>
      </c>
      <c r="AF13" s="82" t="str">
        <f t="shared" si="7"/>
        <v/>
      </c>
      <c r="AG13" s="83" t="str">
        <f t="shared" si="17"/>
        <v/>
      </c>
      <c r="AH13" s="83" t="str">
        <f t="shared" si="18"/>
        <v/>
      </c>
      <c r="AI13" s="83" t="str">
        <f t="shared" si="19"/>
        <v/>
      </c>
      <c r="AJ13" s="83" t="str">
        <f t="shared" si="20"/>
        <v/>
      </c>
      <c r="AK13" s="83" t="str">
        <f t="shared" si="21"/>
        <v/>
      </c>
      <c r="AL13" s="83" t="str">
        <f t="shared" si="22"/>
        <v/>
      </c>
      <c r="AM13" s="83" t="str">
        <f t="shared" si="23"/>
        <v/>
      </c>
      <c r="AN13" s="83" t="str">
        <f t="shared" si="24"/>
        <v/>
      </c>
      <c r="AO13" s="83" t="str">
        <f t="shared" si="25"/>
        <v/>
      </c>
      <c r="AP13" s="87" t="str">
        <f t="shared" si="9"/>
        <v/>
      </c>
      <c r="AQ13" s="8"/>
    </row>
    <row r="14" spans="1:43" x14ac:dyDescent="0.25">
      <c r="A14" s="5">
        <v>11</v>
      </c>
      <c r="B14" s="84" t="str">
        <f t="shared" si="10"/>
        <v/>
      </c>
      <c r="C14" s="52"/>
      <c r="D14" s="52"/>
      <c r="E14" s="52"/>
      <c r="F14" s="70" t="str">
        <f t="shared" si="1"/>
        <v/>
      </c>
      <c r="G14" s="70" t="str">
        <f t="shared" si="2"/>
        <v/>
      </c>
      <c r="H14" s="53" t="str">
        <f t="shared" si="11"/>
        <v/>
      </c>
      <c r="I14" s="50">
        <f t="shared" si="3"/>
        <v>0</v>
      </c>
      <c r="J14" s="54">
        <f t="shared" si="12"/>
        <v>0</v>
      </c>
      <c r="K14" s="53" t="str">
        <f t="shared" si="4"/>
        <v/>
      </c>
      <c r="L14" s="32"/>
      <c r="M14" s="59" t="str">
        <f>IF(AND(C14&gt;0,D14&gt;0,E14&gt;0,NOT(ISBLANK(L14))),(E14-C14)*VLOOKUP(L14,VLookups!$A$2:$B$8,2,FALSE),"")</f>
        <v/>
      </c>
      <c r="N14" s="60" t="str">
        <f t="shared" si="26"/>
        <v/>
      </c>
      <c r="O14" s="52"/>
      <c r="P14" s="48" t="str">
        <f t="shared" si="13"/>
        <v/>
      </c>
      <c r="Q14" s="49" t="str">
        <f t="shared" si="14"/>
        <v/>
      </c>
      <c r="R14" s="72" t="str">
        <f t="shared" si="15"/>
        <v/>
      </c>
      <c r="S14" s="73" t="str">
        <f t="shared" si="15"/>
        <v/>
      </c>
      <c r="T14" s="74" t="str">
        <f t="shared" si="15"/>
        <v/>
      </c>
      <c r="U14" s="75" t="str">
        <f t="shared" si="15"/>
        <v/>
      </c>
      <c r="V14" s="76" t="str">
        <f t="shared" si="15"/>
        <v/>
      </c>
      <c r="W14" s="77" t="str">
        <f t="shared" si="15"/>
        <v/>
      </c>
      <c r="X14" s="78" t="str">
        <f t="shared" si="16"/>
        <v/>
      </c>
      <c r="Y14" s="79" t="str">
        <f t="shared" si="7"/>
        <v/>
      </c>
      <c r="Z14" s="79" t="str">
        <f t="shared" si="7"/>
        <v/>
      </c>
      <c r="AA14" s="80" t="str">
        <f t="shared" si="7"/>
        <v/>
      </c>
      <c r="AB14" s="80" t="str">
        <f t="shared" si="7"/>
        <v/>
      </c>
      <c r="AC14" s="81" t="str">
        <f t="shared" si="7"/>
        <v/>
      </c>
      <c r="AD14" s="81" t="str">
        <f t="shared" si="7"/>
        <v/>
      </c>
      <c r="AE14" s="82" t="str">
        <f t="shared" si="7"/>
        <v/>
      </c>
      <c r="AF14" s="82" t="str">
        <f t="shared" si="7"/>
        <v/>
      </c>
      <c r="AG14" s="83" t="str">
        <f t="shared" si="17"/>
        <v/>
      </c>
      <c r="AH14" s="83" t="str">
        <f t="shared" si="18"/>
        <v/>
      </c>
      <c r="AI14" s="83" t="str">
        <f t="shared" si="19"/>
        <v/>
      </c>
      <c r="AJ14" s="83" t="str">
        <f t="shared" si="20"/>
        <v/>
      </c>
      <c r="AK14" s="83" t="str">
        <f t="shared" si="21"/>
        <v/>
      </c>
      <c r="AL14" s="83" t="str">
        <f t="shared" si="22"/>
        <v/>
      </c>
      <c r="AM14" s="83" t="str">
        <f t="shared" si="23"/>
        <v/>
      </c>
      <c r="AN14" s="83" t="str">
        <f t="shared" si="24"/>
        <v/>
      </c>
      <c r="AO14" s="83" t="str">
        <f t="shared" si="25"/>
        <v/>
      </c>
      <c r="AP14" s="87" t="str">
        <f t="shared" si="9"/>
        <v/>
      </c>
      <c r="AQ14" s="8"/>
    </row>
    <row r="15" spans="1:43" x14ac:dyDescent="0.25">
      <c r="A15" s="5">
        <v>12</v>
      </c>
      <c r="B15" s="84" t="str">
        <f t="shared" si="10"/>
        <v/>
      </c>
      <c r="C15" s="52"/>
      <c r="D15" s="52"/>
      <c r="E15" s="52"/>
      <c r="F15" s="70" t="str">
        <f t="shared" ref="F15" si="27">IF(OR(ISBLANK(D15),ISBLANK(E15),ISBLANK(C15)),"",IF(AND(C15&gt;0,D15&gt;0,E15&gt;0),IF(D15&gt;C15,IF(E15&gt;D15,1,-1),-1)))</f>
        <v/>
      </c>
      <c r="G15" s="70" t="str">
        <f t="shared" ref="G15" si="28">IF(OR(ISBLANK(C15),ISBLANK(D15),ISBLANK(E15)),"",IFERROR(MIN(D15-C15,E15-D15)/MAX(D15-C15,E15-D15),""))</f>
        <v/>
      </c>
      <c r="H15" s="53" t="str">
        <f t="shared" si="11"/>
        <v/>
      </c>
      <c r="I15" s="50">
        <f t="shared" si="3"/>
        <v>0</v>
      </c>
      <c r="J15" s="54">
        <f t="shared" si="12"/>
        <v>0</v>
      </c>
      <c r="K15" s="53" t="str">
        <f t="shared" si="4"/>
        <v/>
      </c>
      <c r="L15" s="32"/>
      <c r="M15" s="59" t="str">
        <f>IF(AND(C15&gt;0,D15&gt;0,E15&gt;0,NOT(ISBLANK(L15))),(E15-C15)*VLOOKUP(L15,VLookups!$A$2:$B$8,2,FALSE),"")</f>
        <v/>
      </c>
      <c r="N15" s="60" t="str">
        <f t="shared" si="26"/>
        <v/>
      </c>
      <c r="O15" s="52"/>
      <c r="P15" s="48" t="str">
        <f t="shared" si="13"/>
        <v/>
      </c>
      <c r="Q15" s="49" t="str">
        <f t="shared" si="14"/>
        <v/>
      </c>
      <c r="R15" s="72" t="str">
        <f t="shared" si="15"/>
        <v/>
      </c>
      <c r="S15" s="73" t="str">
        <f t="shared" si="15"/>
        <v/>
      </c>
      <c r="T15" s="74" t="str">
        <f t="shared" si="15"/>
        <v/>
      </c>
      <c r="U15" s="75" t="str">
        <f t="shared" si="15"/>
        <v/>
      </c>
      <c r="V15" s="76" t="str">
        <f t="shared" si="15"/>
        <v/>
      </c>
      <c r="W15" s="77" t="str">
        <f t="shared" si="15"/>
        <v/>
      </c>
      <c r="X15" s="78" t="str">
        <f t="shared" si="16"/>
        <v/>
      </c>
      <c r="Y15" s="79" t="str">
        <f t="shared" si="7"/>
        <v/>
      </c>
      <c r="Z15" s="79" t="str">
        <f t="shared" si="7"/>
        <v/>
      </c>
      <c r="AA15" s="80" t="str">
        <f t="shared" si="7"/>
        <v/>
      </c>
      <c r="AB15" s="80" t="str">
        <f t="shared" si="7"/>
        <v/>
      </c>
      <c r="AC15" s="81" t="str">
        <f t="shared" si="7"/>
        <v/>
      </c>
      <c r="AD15" s="81" t="str">
        <f t="shared" si="7"/>
        <v/>
      </c>
      <c r="AE15" s="82" t="str">
        <f t="shared" si="7"/>
        <v/>
      </c>
      <c r="AF15" s="82" t="str">
        <f t="shared" si="7"/>
        <v/>
      </c>
      <c r="AG15" s="83" t="str">
        <f t="shared" si="17"/>
        <v/>
      </c>
      <c r="AH15" s="83" t="str">
        <f t="shared" si="18"/>
        <v/>
      </c>
      <c r="AI15" s="83" t="str">
        <f t="shared" si="19"/>
        <v/>
      </c>
      <c r="AJ15" s="83" t="str">
        <f t="shared" si="20"/>
        <v/>
      </c>
      <c r="AK15" s="83" t="str">
        <f t="shared" si="21"/>
        <v/>
      </c>
      <c r="AL15" s="83" t="str">
        <f t="shared" si="22"/>
        <v/>
      </c>
      <c r="AM15" s="83" t="str">
        <f t="shared" si="23"/>
        <v/>
      </c>
      <c r="AN15" s="83" t="str">
        <f t="shared" si="24"/>
        <v/>
      </c>
      <c r="AO15" s="83" t="str">
        <f t="shared" si="25"/>
        <v/>
      </c>
      <c r="AP15" s="87" t="str">
        <f t="shared" si="9"/>
        <v/>
      </c>
      <c r="AQ15" s="8"/>
    </row>
    <row r="16" spans="1:43" x14ac:dyDescent="0.25">
      <c r="A16" s="35"/>
      <c r="B16" s="35"/>
      <c r="C16" s="55"/>
      <c r="D16" s="56">
        <f>SUM(D4:D15)</f>
        <v>157</v>
      </c>
      <c r="E16" s="55"/>
      <c r="F16" s="71"/>
      <c r="G16" s="71"/>
      <c r="H16" s="57">
        <f>SUM(H4:H15)</f>
        <v>157.33333333333331</v>
      </c>
      <c r="I16" s="58"/>
      <c r="J16" s="58"/>
      <c r="K16" s="53">
        <f>SUM(K4:K15)</f>
        <v>210.33333333333334</v>
      </c>
      <c r="L16" s="8"/>
      <c r="M16" s="61">
        <f>IF(M4="","",SQRT(N16))</f>
        <v>14.94255667548228</v>
      </c>
      <c r="N16" s="62">
        <f>IF(N4="","",SUM(N4:N15))</f>
        <v>223.28000000000003</v>
      </c>
      <c r="O16" s="56">
        <f>SUM(O4:O15)</f>
        <v>0</v>
      </c>
      <c r="P16" s="8"/>
      <c r="Q16" s="8"/>
      <c r="R16" s="63">
        <f>SUM(R4:R15)</f>
        <v>105.02262538833345</v>
      </c>
      <c r="S16" s="64">
        <f t="shared" ref="S16:W16" si="29">SUM(S4:S15)</f>
        <v>208.97737461166651</v>
      </c>
      <c r="T16" s="65">
        <f t="shared" si="29"/>
        <v>197.49702947120937</v>
      </c>
      <c r="U16" s="66">
        <f t="shared" si="29"/>
        <v>189.75129510800377</v>
      </c>
      <c r="V16" s="67">
        <f t="shared" si="29"/>
        <v>183.59523098090409</v>
      </c>
      <c r="W16" s="68">
        <f t="shared" si="29"/>
        <v>178.3138761061962</v>
      </c>
      <c r="X16" s="69"/>
      <c r="Y16" s="69"/>
      <c r="Z16" s="69"/>
      <c r="AA16" s="69"/>
      <c r="AB16" s="69"/>
      <c r="AC16" s="69"/>
      <c r="AD16" s="69"/>
      <c r="AE16" s="69"/>
      <c r="AF16" s="69"/>
      <c r="AG16" s="8"/>
      <c r="AH16" s="8"/>
      <c r="AI16" s="8"/>
      <c r="AJ16" s="8"/>
      <c r="AK16" s="8"/>
      <c r="AL16" s="8"/>
      <c r="AM16" s="8"/>
      <c r="AN16" s="8"/>
      <c r="AO16" s="8"/>
      <c r="AP16" s="8"/>
      <c r="AQ16" s="8"/>
    </row>
    <row r="17" spans="1:43" x14ac:dyDescent="0.25">
      <c r="A17" s="3"/>
      <c r="B17" s="3"/>
      <c r="C17" s="8"/>
      <c r="D17" s="8"/>
      <c r="E17" s="8"/>
      <c r="F17" s="3"/>
      <c r="G17" s="3"/>
      <c r="H17" s="8"/>
      <c r="I17" s="8"/>
      <c r="J17" s="8"/>
      <c r="K17" s="8"/>
      <c r="L17" s="3"/>
      <c r="M17" s="3"/>
      <c r="N17" s="3"/>
      <c r="O17" s="39"/>
      <c r="P17" s="8"/>
      <c r="Q17" s="8"/>
      <c r="R17" s="55"/>
      <c r="S17" s="55"/>
      <c r="T17" s="55"/>
      <c r="U17" s="55"/>
      <c r="V17" s="55"/>
      <c r="W17" s="55"/>
      <c r="X17" s="69"/>
      <c r="Y17" s="69"/>
      <c r="Z17" s="69"/>
      <c r="AA17" s="69"/>
      <c r="AB17" s="69"/>
      <c r="AC17" s="69"/>
      <c r="AD17" s="69"/>
      <c r="AE17" s="69"/>
      <c r="AF17" s="69"/>
      <c r="AG17" s="8"/>
      <c r="AH17" s="8"/>
      <c r="AI17" s="8"/>
      <c r="AJ17" s="8"/>
      <c r="AK17" s="8"/>
      <c r="AL17" s="8"/>
      <c r="AM17" s="8"/>
      <c r="AN17" s="8"/>
      <c r="AO17" s="8"/>
      <c r="AP17" s="8"/>
      <c r="AQ17" s="8"/>
    </row>
    <row r="18" spans="1:43" x14ac:dyDescent="0.25">
      <c r="A18" s="12" t="s">
        <v>15</v>
      </c>
      <c r="B18" s="13"/>
      <c r="C18" s="13"/>
      <c r="D18" s="13"/>
      <c r="E18" s="13"/>
      <c r="F18" s="14"/>
      <c r="G18" s="14"/>
      <c r="H18" s="13"/>
      <c r="I18" s="13"/>
      <c r="J18" s="13"/>
      <c r="K18" s="13"/>
      <c r="L18" s="14"/>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51"/>
      <c r="AQ18" s="8"/>
    </row>
    <row r="19" spans="1:43" x14ac:dyDescent="0.25">
      <c r="A19" s="15" t="s">
        <v>54</v>
      </c>
      <c r="B19" s="16"/>
      <c r="C19" s="16"/>
      <c r="D19" s="16"/>
      <c r="E19" s="16"/>
      <c r="F19" s="17"/>
      <c r="G19" s="17"/>
      <c r="H19" s="16"/>
      <c r="I19" s="16"/>
      <c r="J19" s="16"/>
      <c r="K19" s="16"/>
      <c r="L19" s="17"/>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8"/>
      <c r="AQ19" s="8"/>
    </row>
    <row r="20" spans="1:43" x14ac:dyDescent="0.25">
      <c r="A20" s="15" t="s">
        <v>49</v>
      </c>
      <c r="B20" s="16"/>
      <c r="C20" s="16"/>
      <c r="D20" s="16"/>
      <c r="E20" s="16"/>
      <c r="F20" s="17"/>
      <c r="G20" s="17"/>
      <c r="H20" s="16"/>
      <c r="I20" s="16"/>
      <c r="J20" s="16"/>
      <c r="K20" s="16"/>
      <c r="L20" s="17"/>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8"/>
      <c r="AQ20" s="8"/>
    </row>
    <row r="21" spans="1:43" x14ac:dyDescent="0.25">
      <c r="A21" s="15" t="s">
        <v>50</v>
      </c>
      <c r="B21" s="16"/>
      <c r="C21" s="16"/>
      <c r="D21" s="16"/>
      <c r="E21" s="16"/>
      <c r="F21" s="17"/>
      <c r="G21" s="17"/>
      <c r="H21" s="16"/>
      <c r="I21" s="16"/>
      <c r="J21" s="16"/>
      <c r="K21" s="16"/>
      <c r="L21" s="17"/>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8"/>
      <c r="AQ21" s="8"/>
    </row>
    <row r="22" spans="1:43" x14ac:dyDescent="0.25">
      <c r="A22" s="19"/>
      <c r="B22" s="20"/>
      <c r="C22" s="20"/>
      <c r="D22" s="20"/>
      <c r="E22" s="20"/>
      <c r="F22" s="21"/>
      <c r="G22" s="21"/>
      <c r="H22" s="20"/>
      <c r="I22" s="20"/>
      <c r="J22" s="20"/>
      <c r="K22" s="20"/>
      <c r="L22" s="21"/>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2"/>
      <c r="AQ22" s="8"/>
    </row>
    <row r="23" spans="1:43" x14ac:dyDescent="0.25">
      <c r="A23" s="3"/>
      <c r="B23" s="3"/>
      <c r="C23" s="8"/>
      <c r="D23" s="8"/>
      <c r="E23" s="8"/>
      <c r="F23" s="3"/>
      <c r="G23" s="3"/>
      <c r="H23" s="8"/>
      <c r="I23" s="8"/>
      <c r="J23" s="8"/>
      <c r="K23" s="8"/>
      <c r="L23" s="3"/>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row>
    <row r="24" spans="1:43" x14ac:dyDescent="0.25">
      <c r="A24" s="23" t="str">
        <f>CONCATENATE("Version ",'Change Log'!$B$2," - © Copyright 2015, 2016 - William W. Davis")</f>
        <v>Version 1.2 - © Copyright 2015, 2016 - William W. Davis</v>
      </c>
      <c r="B24" s="23"/>
      <c r="C24" s="8"/>
      <c r="D24" s="8"/>
      <c r="E24" s="8"/>
      <c r="F24" s="3"/>
      <c r="G24" s="3"/>
      <c r="H24" s="8"/>
      <c r="I24" s="8"/>
      <c r="J24" s="8"/>
      <c r="K24" s="8"/>
      <c r="L24" s="3"/>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row>
    <row r="25" spans="1:43" x14ac:dyDescent="0.25">
      <c r="A25" s="92" t="s">
        <v>42</v>
      </c>
      <c r="B25" s="92"/>
      <c r="C25" s="92"/>
      <c r="D25" s="92"/>
      <c r="E25" s="92"/>
      <c r="F25" s="92"/>
      <c r="G25" s="92"/>
      <c r="H25" s="92"/>
      <c r="I25" s="92"/>
      <c r="J25" s="92"/>
      <c r="K25" s="92"/>
      <c r="L25" s="92"/>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row>
    <row r="26" spans="1:43" x14ac:dyDescent="0.25">
      <c r="A26" s="92" t="s">
        <v>41</v>
      </c>
      <c r="B26" s="92"/>
      <c r="C26" s="92"/>
      <c r="D26" s="92"/>
      <c r="E26" s="92"/>
      <c r="F26" s="92"/>
      <c r="G26" s="92"/>
      <c r="H26" s="92"/>
      <c r="I26" s="8"/>
      <c r="J26" s="8"/>
      <c r="K26" s="8"/>
      <c r="L26" s="3"/>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row>
    <row r="27" spans="1:43" x14ac:dyDescent="0.25">
      <c r="A27" s="23" t="s">
        <v>24</v>
      </c>
      <c r="B27" s="23"/>
      <c r="C27" s="8"/>
      <c r="D27" s="8"/>
      <c r="E27" s="8"/>
      <c r="F27" s="3"/>
      <c r="G27" s="3"/>
      <c r="H27" s="8"/>
      <c r="I27" s="8"/>
      <c r="J27" s="8"/>
      <c r="K27" s="8"/>
      <c r="L27" s="3"/>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row>
    <row r="28" spans="1:43" x14ac:dyDescent="0.25">
      <c r="A28" s="23" t="s">
        <v>25</v>
      </c>
      <c r="B28" s="23"/>
      <c r="C28" s="8"/>
      <c r="D28" s="8"/>
      <c r="E28" s="8"/>
      <c r="F28" s="3"/>
      <c r="G28" s="3"/>
      <c r="H28" s="8"/>
      <c r="I28" s="8"/>
      <c r="J28" s="8"/>
      <c r="K28" s="8"/>
      <c r="L28" s="3"/>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row>
    <row r="29" spans="1:43" x14ac:dyDescent="0.25">
      <c r="A29" s="23"/>
      <c r="B29" s="23"/>
      <c r="C29" s="8"/>
      <c r="D29" s="8"/>
      <c r="E29" s="8"/>
      <c r="F29" s="3"/>
      <c r="G29" s="3"/>
      <c r="H29" s="8"/>
      <c r="I29" s="8"/>
      <c r="J29" s="8"/>
      <c r="K29" s="8"/>
      <c r="L29" s="3"/>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row>
    <row r="30" spans="1:43" x14ac:dyDescent="0.25">
      <c r="A30" s="23" t="s">
        <v>27</v>
      </c>
      <c r="B30" s="23"/>
      <c r="C30" s="8"/>
      <c r="D30" s="8"/>
      <c r="E30" s="8"/>
      <c r="F30" s="3"/>
      <c r="G30" s="3"/>
      <c r="H30" s="8"/>
      <c r="I30" s="8"/>
      <c r="J30" s="8"/>
      <c r="K30" s="8"/>
      <c r="L30" s="3"/>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row>
    <row r="31" spans="1:43" x14ac:dyDescent="0.25">
      <c r="A31" s="23" t="s">
        <v>26</v>
      </c>
      <c r="B31" s="23"/>
      <c r="C31" s="8"/>
      <c r="D31" s="8"/>
      <c r="E31" s="8"/>
      <c r="F31" s="3"/>
      <c r="G31" s="3"/>
      <c r="H31" s="8"/>
      <c r="I31" s="8"/>
      <c r="J31" s="8"/>
      <c r="K31" s="8"/>
      <c r="L31" s="3"/>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row>
    <row r="32" spans="1:43" x14ac:dyDescent="0.25">
      <c r="A32" s="23"/>
      <c r="B32" s="23"/>
      <c r="C32" s="8"/>
      <c r="D32" s="8"/>
      <c r="E32" s="8"/>
      <c r="F32" s="3"/>
      <c r="G32" s="3"/>
      <c r="H32" s="8"/>
      <c r="I32" s="8"/>
      <c r="J32" s="8"/>
      <c r="K32" s="8"/>
      <c r="L32" s="3"/>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row>
    <row r="45" spans="1:12" x14ac:dyDescent="0.25">
      <c r="A45"/>
      <c r="B45"/>
      <c r="L45"/>
    </row>
    <row r="46" spans="1:12" x14ac:dyDescent="0.25">
      <c r="A46"/>
      <c r="B46"/>
      <c r="L46"/>
    </row>
    <row r="47" spans="1:12" x14ac:dyDescent="0.25">
      <c r="A47"/>
      <c r="B47"/>
      <c r="L47"/>
    </row>
    <row r="48" spans="1:12" x14ac:dyDescent="0.25">
      <c r="A48"/>
      <c r="B48"/>
      <c r="L48"/>
    </row>
    <row r="49" spans="1:12" x14ac:dyDescent="0.25">
      <c r="A49"/>
      <c r="B49"/>
      <c r="L49"/>
    </row>
    <row r="50" spans="1:12" x14ac:dyDescent="0.25">
      <c r="A50"/>
      <c r="B50"/>
      <c r="L50"/>
    </row>
    <row r="51" spans="1:12" x14ac:dyDescent="0.25">
      <c r="A51"/>
      <c r="B51"/>
      <c r="L51"/>
    </row>
    <row r="52" spans="1:12" x14ac:dyDescent="0.25">
      <c r="A52"/>
      <c r="B52"/>
      <c r="L52"/>
    </row>
    <row r="53" spans="1:12" x14ac:dyDescent="0.25">
      <c r="A53"/>
      <c r="B53"/>
      <c r="L53"/>
    </row>
    <row r="54" spans="1:12" x14ac:dyDescent="0.25">
      <c r="A54"/>
      <c r="B54"/>
      <c r="L54"/>
    </row>
    <row r="55" spans="1:12" x14ac:dyDescent="0.25">
      <c r="A55"/>
      <c r="B55"/>
      <c r="L55"/>
    </row>
    <row r="56" spans="1:12" x14ac:dyDescent="0.25">
      <c r="A56"/>
      <c r="B56"/>
      <c r="L56"/>
    </row>
    <row r="57" spans="1:12" x14ac:dyDescent="0.25">
      <c r="A57"/>
      <c r="B57"/>
      <c r="L57"/>
    </row>
    <row r="58" spans="1:12" x14ac:dyDescent="0.25">
      <c r="A58"/>
      <c r="B58"/>
      <c r="L58"/>
    </row>
    <row r="59" spans="1:12" x14ac:dyDescent="0.25">
      <c r="A59"/>
      <c r="B59"/>
      <c r="L59"/>
    </row>
    <row r="60" spans="1:12" x14ac:dyDescent="0.25">
      <c r="A60"/>
      <c r="B60"/>
      <c r="L60"/>
    </row>
    <row r="61" spans="1:12" x14ac:dyDescent="0.25">
      <c r="A61"/>
      <c r="B61"/>
      <c r="L61"/>
    </row>
    <row r="62" spans="1:12" x14ac:dyDescent="0.25">
      <c r="A62"/>
      <c r="B62"/>
      <c r="L62"/>
    </row>
    <row r="63" spans="1:12" x14ac:dyDescent="0.25">
      <c r="A63"/>
      <c r="B63"/>
      <c r="L63"/>
    </row>
    <row r="64" spans="1:12" x14ac:dyDescent="0.25">
      <c r="A64"/>
      <c r="B64"/>
      <c r="L64"/>
    </row>
    <row r="65" spans="1:12" x14ac:dyDescent="0.25">
      <c r="A65"/>
      <c r="B65"/>
      <c r="L65"/>
    </row>
    <row r="66" spans="1:12" x14ac:dyDescent="0.25">
      <c r="A66"/>
      <c r="B66"/>
      <c r="L66"/>
    </row>
    <row r="67" spans="1:12" x14ac:dyDescent="0.25">
      <c r="A67"/>
      <c r="B67"/>
      <c r="L67"/>
    </row>
    <row r="68" spans="1:12" x14ac:dyDescent="0.25">
      <c r="A68"/>
      <c r="B68"/>
      <c r="L68"/>
    </row>
    <row r="69" spans="1:12" x14ac:dyDescent="0.25">
      <c r="A69"/>
      <c r="B69"/>
      <c r="L69"/>
    </row>
    <row r="70" spans="1:12" x14ac:dyDescent="0.25">
      <c r="A70"/>
      <c r="B70"/>
      <c r="L70"/>
    </row>
    <row r="71" spans="1:12" x14ac:dyDescent="0.25">
      <c r="A71"/>
      <c r="B71"/>
      <c r="L71"/>
    </row>
    <row r="72" spans="1:12" x14ac:dyDescent="0.25">
      <c r="A72"/>
      <c r="B72"/>
      <c r="L72"/>
    </row>
    <row r="73" spans="1:12" x14ac:dyDescent="0.25">
      <c r="A73"/>
      <c r="B73"/>
      <c r="L73"/>
    </row>
    <row r="74" spans="1:12" x14ac:dyDescent="0.25">
      <c r="A74"/>
      <c r="B74"/>
      <c r="L74"/>
    </row>
    <row r="75" spans="1:12" x14ac:dyDescent="0.25">
      <c r="A75"/>
      <c r="B75"/>
      <c r="L75"/>
    </row>
    <row r="76" spans="1:12" x14ac:dyDescent="0.25">
      <c r="A76"/>
      <c r="B76"/>
      <c r="L76"/>
    </row>
    <row r="77" spans="1:12" x14ac:dyDescent="0.25">
      <c r="A77"/>
      <c r="B77"/>
      <c r="L77"/>
    </row>
    <row r="78" spans="1:12" x14ac:dyDescent="0.25">
      <c r="A78"/>
      <c r="B78"/>
      <c r="L78"/>
    </row>
    <row r="79" spans="1:12" x14ac:dyDescent="0.25">
      <c r="A79"/>
      <c r="B79"/>
      <c r="L79"/>
    </row>
    <row r="80" spans="1:12" x14ac:dyDescent="0.25">
      <c r="A80"/>
      <c r="B80"/>
      <c r="L80"/>
    </row>
    <row r="81" spans="1:12" x14ac:dyDescent="0.25">
      <c r="A81"/>
      <c r="B81"/>
      <c r="L81"/>
    </row>
    <row r="82" spans="1:12" x14ac:dyDescent="0.25">
      <c r="A82"/>
      <c r="B82"/>
      <c r="L82"/>
    </row>
    <row r="83" spans="1:12" x14ac:dyDescent="0.25">
      <c r="A83"/>
      <c r="B83"/>
      <c r="L83"/>
    </row>
    <row r="84" spans="1:12" x14ac:dyDescent="0.25">
      <c r="A84"/>
      <c r="B84"/>
      <c r="L84"/>
    </row>
    <row r="85" spans="1:12" x14ac:dyDescent="0.25">
      <c r="A85"/>
      <c r="B85"/>
      <c r="L85"/>
    </row>
    <row r="86" spans="1:12" x14ac:dyDescent="0.25">
      <c r="A86"/>
      <c r="B86"/>
      <c r="L86"/>
    </row>
    <row r="87" spans="1:12" x14ac:dyDescent="0.25">
      <c r="A87"/>
      <c r="B87"/>
      <c r="L87"/>
    </row>
    <row r="88" spans="1:12" x14ac:dyDescent="0.25">
      <c r="A88"/>
      <c r="B88"/>
      <c r="L88"/>
    </row>
    <row r="89" spans="1:12" x14ac:dyDescent="0.25">
      <c r="A89"/>
      <c r="B89"/>
      <c r="L89"/>
    </row>
    <row r="90" spans="1:12" x14ac:dyDescent="0.25">
      <c r="A90"/>
      <c r="B90"/>
      <c r="L90"/>
    </row>
    <row r="91" spans="1:12" x14ac:dyDescent="0.25">
      <c r="A91"/>
      <c r="B91"/>
      <c r="L91"/>
    </row>
    <row r="92" spans="1:12" x14ac:dyDescent="0.25">
      <c r="A92"/>
      <c r="B92"/>
      <c r="L92"/>
    </row>
    <row r="93" spans="1:12" x14ac:dyDescent="0.25">
      <c r="A93"/>
      <c r="B93"/>
      <c r="L93"/>
    </row>
    <row r="94" spans="1:12" x14ac:dyDescent="0.25">
      <c r="A94"/>
      <c r="B94"/>
      <c r="L94"/>
    </row>
    <row r="95" spans="1:12" x14ac:dyDescent="0.25">
      <c r="A95"/>
      <c r="B95"/>
      <c r="L95"/>
    </row>
    <row r="96" spans="1:12" x14ac:dyDescent="0.25">
      <c r="A96"/>
      <c r="B96"/>
      <c r="L96"/>
    </row>
    <row r="97" spans="1:12" x14ac:dyDescent="0.25">
      <c r="A97"/>
      <c r="B97"/>
      <c r="L97"/>
    </row>
    <row r="98" spans="1:12" x14ac:dyDescent="0.25">
      <c r="A98"/>
      <c r="B98"/>
      <c r="L98"/>
    </row>
    <row r="99" spans="1:12" x14ac:dyDescent="0.25">
      <c r="A99"/>
      <c r="B99"/>
      <c r="L99"/>
    </row>
    <row r="100" spans="1:12" x14ac:dyDescent="0.25">
      <c r="A100"/>
      <c r="B100"/>
      <c r="L100"/>
    </row>
    <row r="101" spans="1:12" x14ac:dyDescent="0.25">
      <c r="A101"/>
      <c r="B101"/>
      <c r="L101"/>
    </row>
    <row r="102" spans="1:12" x14ac:dyDescent="0.25">
      <c r="A102"/>
      <c r="B102"/>
      <c r="L102"/>
    </row>
    <row r="103" spans="1:12" x14ac:dyDescent="0.25">
      <c r="A103"/>
      <c r="B103"/>
      <c r="L103"/>
    </row>
    <row r="104" spans="1:12" x14ac:dyDescent="0.25">
      <c r="A104"/>
      <c r="B104"/>
      <c r="L104"/>
    </row>
    <row r="105" spans="1:12" x14ac:dyDescent="0.25">
      <c r="A105"/>
      <c r="B105"/>
      <c r="L105"/>
    </row>
    <row r="106" spans="1:12" x14ac:dyDescent="0.25">
      <c r="A106"/>
      <c r="B106"/>
      <c r="L106"/>
    </row>
    <row r="107" spans="1:12" x14ac:dyDescent="0.25">
      <c r="A107"/>
      <c r="B107"/>
      <c r="L107"/>
    </row>
    <row r="108" spans="1:12" x14ac:dyDescent="0.25">
      <c r="A108"/>
      <c r="B108"/>
      <c r="L108"/>
    </row>
    <row r="109" spans="1:12" x14ac:dyDescent="0.25">
      <c r="A109"/>
      <c r="B109"/>
      <c r="L109"/>
    </row>
    <row r="110" spans="1:12" x14ac:dyDescent="0.25">
      <c r="A110"/>
      <c r="B110"/>
      <c r="L110"/>
    </row>
    <row r="111" spans="1:12" x14ac:dyDescent="0.25">
      <c r="A111"/>
      <c r="B111"/>
      <c r="L111"/>
    </row>
    <row r="112" spans="1:12" x14ac:dyDescent="0.25">
      <c r="A112"/>
      <c r="B112"/>
      <c r="L112"/>
    </row>
    <row r="113" spans="1:12" x14ac:dyDescent="0.25">
      <c r="A113"/>
      <c r="B113"/>
      <c r="L113"/>
    </row>
    <row r="114" spans="1:12" x14ac:dyDescent="0.25">
      <c r="A114"/>
      <c r="B114"/>
      <c r="L114"/>
    </row>
    <row r="115" spans="1:12" x14ac:dyDescent="0.25">
      <c r="A115"/>
      <c r="B115"/>
      <c r="L115"/>
    </row>
    <row r="116" spans="1:12" x14ac:dyDescent="0.25">
      <c r="A116"/>
      <c r="B116"/>
      <c r="L116"/>
    </row>
    <row r="117" spans="1:12" x14ac:dyDescent="0.25">
      <c r="A117"/>
      <c r="B117"/>
      <c r="L117"/>
    </row>
    <row r="118" spans="1:12" x14ac:dyDescent="0.25">
      <c r="A118"/>
      <c r="B118"/>
      <c r="L118"/>
    </row>
    <row r="119" spans="1:12" x14ac:dyDescent="0.25">
      <c r="A119"/>
      <c r="B119"/>
      <c r="L119"/>
    </row>
    <row r="120" spans="1:12" x14ac:dyDescent="0.25">
      <c r="A120"/>
      <c r="B120"/>
      <c r="L120"/>
    </row>
    <row r="121" spans="1:12" x14ac:dyDescent="0.25">
      <c r="A121"/>
      <c r="B121"/>
      <c r="L121"/>
    </row>
    <row r="122" spans="1:12" x14ac:dyDescent="0.25">
      <c r="A122"/>
      <c r="B122"/>
      <c r="L122"/>
    </row>
    <row r="123" spans="1:12" x14ac:dyDescent="0.25">
      <c r="A123"/>
      <c r="B123"/>
      <c r="L123"/>
    </row>
    <row r="124" spans="1:12" x14ac:dyDescent="0.25">
      <c r="A124"/>
      <c r="B124"/>
      <c r="L124"/>
    </row>
    <row r="125" spans="1:12" x14ac:dyDescent="0.25">
      <c r="A125"/>
      <c r="B125"/>
      <c r="L125"/>
    </row>
    <row r="126" spans="1:12" x14ac:dyDescent="0.25">
      <c r="A126"/>
      <c r="B126"/>
      <c r="L126"/>
    </row>
    <row r="127" spans="1:12" x14ac:dyDescent="0.25">
      <c r="A127"/>
      <c r="B127"/>
      <c r="L127"/>
    </row>
    <row r="128" spans="1:12" x14ac:dyDescent="0.25">
      <c r="A128"/>
      <c r="B128"/>
      <c r="L128"/>
    </row>
    <row r="129" spans="1:12" x14ac:dyDescent="0.25">
      <c r="A129"/>
      <c r="B129"/>
      <c r="L129"/>
    </row>
    <row r="130" spans="1:12" x14ac:dyDescent="0.25">
      <c r="A130"/>
      <c r="B130"/>
      <c r="L130"/>
    </row>
    <row r="131" spans="1:12" x14ac:dyDescent="0.25">
      <c r="A131"/>
      <c r="B131"/>
      <c r="L131"/>
    </row>
    <row r="132" spans="1:12" x14ac:dyDescent="0.25">
      <c r="A132"/>
      <c r="B132"/>
      <c r="L132"/>
    </row>
    <row r="133" spans="1:12" x14ac:dyDescent="0.25">
      <c r="A133"/>
      <c r="B133"/>
      <c r="L133"/>
    </row>
    <row r="134" spans="1:12" x14ac:dyDescent="0.25">
      <c r="A134"/>
      <c r="B134"/>
      <c r="L134"/>
    </row>
    <row r="135" spans="1:12" x14ac:dyDescent="0.25">
      <c r="A135"/>
      <c r="B135"/>
      <c r="L135"/>
    </row>
    <row r="136" spans="1:12" x14ac:dyDescent="0.25">
      <c r="A136"/>
      <c r="B136"/>
      <c r="L136"/>
    </row>
    <row r="137" spans="1:12" x14ac:dyDescent="0.25">
      <c r="A137"/>
      <c r="B137"/>
      <c r="L137"/>
    </row>
    <row r="138" spans="1:12" x14ac:dyDescent="0.25">
      <c r="A138"/>
      <c r="B138"/>
      <c r="L138"/>
    </row>
    <row r="139" spans="1:12" x14ac:dyDescent="0.25">
      <c r="A139"/>
      <c r="B139"/>
      <c r="L139"/>
    </row>
    <row r="140" spans="1:12" x14ac:dyDescent="0.25">
      <c r="A140"/>
      <c r="B140"/>
      <c r="L140"/>
    </row>
    <row r="141" spans="1:12" x14ac:dyDescent="0.25">
      <c r="A141"/>
      <c r="B141"/>
      <c r="L141"/>
    </row>
    <row r="142" spans="1:12" x14ac:dyDescent="0.25">
      <c r="A142"/>
      <c r="B142"/>
      <c r="L142"/>
    </row>
    <row r="143" spans="1:12" x14ac:dyDescent="0.25">
      <c r="A143"/>
      <c r="B143"/>
      <c r="L143"/>
    </row>
    <row r="144" spans="1:12" x14ac:dyDescent="0.25">
      <c r="A144"/>
      <c r="B144"/>
      <c r="L144"/>
    </row>
    <row r="145" spans="1:12" x14ac:dyDescent="0.25">
      <c r="A145"/>
      <c r="B145"/>
      <c r="L145"/>
    </row>
    <row r="146" spans="1:12" x14ac:dyDescent="0.25">
      <c r="A146"/>
      <c r="B146"/>
      <c r="L146"/>
    </row>
    <row r="147" spans="1:12" x14ac:dyDescent="0.25">
      <c r="A147"/>
      <c r="B147"/>
      <c r="L147"/>
    </row>
    <row r="148" spans="1:12" x14ac:dyDescent="0.25">
      <c r="A148"/>
      <c r="B148"/>
      <c r="L148"/>
    </row>
    <row r="149" spans="1:12" x14ac:dyDescent="0.25">
      <c r="A149"/>
      <c r="B149"/>
      <c r="L149"/>
    </row>
    <row r="150" spans="1:12" x14ac:dyDescent="0.25">
      <c r="A150"/>
      <c r="B150"/>
      <c r="L150"/>
    </row>
    <row r="151" spans="1:12" x14ac:dyDescent="0.25">
      <c r="A151"/>
      <c r="B151"/>
      <c r="L151"/>
    </row>
    <row r="152" spans="1:12" x14ac:dyDescent="0.25">
      <c r="A152"/>
      <c r="B152"/>
      <c r="L152"/>
    </row>
    <row r="153" spans="1:12" x14ac:dyDescent="0.25">
      <c r="A153"/>
      <c r="B153"/>
      <c r="L153"/>
    </row>
    <row r="154" spans="1:12" x14ac:dyDescent="0.25">
      <c r="A154"/>
      <c r="B154"/>
      <c r="L154"/>
    </row>
    <row r="155" spans="1:12" x14ac:dyDescent="0.25">
      <c r="A155"/>
      <c r="B155"/>
      <c r="L155"/>
    </row>
    <row r="156" spans="1:12" x14ac:dyDescent="0.25">
      <c r="A156"/>
      <c r="B156"/>
      <c r="L156"/>
    </row>
    <row r="157" spans="1:12" x14ac:dyDescent="0.25">
      <c r="A157"/>
      <c r="B157"/>
      <c r="L157"/>
    </row>
    <row r="158" spans="1:12" x14ac:dyDescent="0.25">
      <c r="A158"/>
      <c r="B158"/>
      <c r="L158"/>
    </row>
    <row r="159" spans="1:12" x14ac:dyDescent="0.25">
      <c r="A159"/>
      <c r="B159"/>
      <c r="L159"/>
    </row>
    <row r="160" spans="1:12" x14ac:dyDescent="0.25">
      <c r="A160"/>
      <c r="B160"/>
      <c r="L160"/>
    </row>
    <row r="161" spans="1:12" x14ac:dyDescent="0.25">
      <c r="A161"/>
      <c r="B161"/>
      <c r="L161"/>
    </row>
    <row r="162" spans="1:12" x14ac:dyDescent="0.25">
      <c r="A162"/>
      <c r="B162"/>
      <c r="L162"/>
    </row>
    <row r="163" spans="1:12" x14ac:dyDescent="0.25">
      <c r="A163"/>
      <c r="B163"/>
      <c r="L163"/>
    </row>
    <row r="164" spans="1:12" x14ac:dyDescent="0.25">
      <c r="A164"/>
      <c r="B164"/>
      <c r="L164"/>
    </row>
    <row r="165" spans="1:12" x14ac:dyDescent="0.25">
      <c r="A165"/>
      <c r="B165"/>
      <c r="L165"/>
    </row>
    <row r="166" spans="1:12" x14ac:dyDescent="0.25">
      <c r="A166"/>
      <c r="B166"/>
      <c r="L166"/>
    </row>
    <row r="167" spans="1:12" x14ac:dyDescent="0.25">
      <c r="A167"/>
      <c r="B167"/>
      <c r="L167"/>
    </row>
    <row r="168" spans="1:12" x14ac:dyDescent="0.25">
      <c r="A168"/>
      <c r="B168"/>
      <c r="L168"/>
    </row>
    <row r="169" spans="1:12" x14ac:dyDescent="0.25">
      <c r="A169"/>
      <c r="B169"/>
      <c r="L169"/>
    </row>
    <row r="170" spans="1:12" x14ac:dyDescent="0.25">
      <c r="A170"/>
      <c r="B170"/>
      <c r="L170"/>
    </row>
    <row r="171" spans="1:12" x14ac:dyDescent="0.25">
      <c r="A171"/>
      <c r="B171"/>
      <c r="L171"/>
    </row>
    <row r="172" spans="1:12" x14ac:dyDescent="0.25">
      <c r="A172"/>
      <c r="B172"/>
      <c r="L172"/>
    </row>
    <row r="173" spans="1:12" x14ac:dyDescent="0.25">
      <c r="A173"/>
      <c r="B173"/>
      <c r="L173"/>
    </row>
    <row r="174" spans="1:12" x14ac:dyDescent="0.25">
      <c r="A174"/>
      <c r="B174"/>
      <c r="L174"/>
    </row>
    <row r="175" spans="1:12" x14ac:dyDescent="0.25">
      <c r="A175"/>
      <c r="B175"/>
      <c r="L175"/>
    </row>
    <row r="176" spans="1:12" x14ac:dyDescent="0.25">
      <c r="A176"/>
      <c r="B176"/>
      <c r="L176"/>
    </row>
    <row r="177" spans="1:12" x14ac:dyDescent="0.25">
      <c r="A177"/>
      <c r="B177"/>
      <c r="L177"/>
    </row>
    <row r="178" spans="1:12" x14ac:dyDescent="0.25">
      <c r="A178"/>
      <c r="B178"/>
      <c r="L178"/>
    </row>
    <row r="179" spans="1:12" x14ac:dyDescent="0.25">
      <c r="A179"/>
      <c r="B179"/>
      <c r="L179"/>
    </row>
    <row r="180" spans="1:12" x14ac:dyDescent="0.25">
      <c r="A180"/>
      <c r="B180"/>
      <c r="L180"/>
    </row>
    <row r="181" spans="1:12" x14ac:dyDescent="0.25">
      <c r="A181"/>
      <c r="B181"/>
      <c r="L181"/>
    </row>
    <row r="182" spans="1:12" x14ac:dyDescent="0.25">
      <c r="A182"/>
      <c r="B182"/>
      <c r="L182"/>
    </row>
    <row r="183" spans="1:12" x14ac:dyDescent="0.25">
      <c r="A183"/>
      <c r="B183"/>
      <c r="L183"/>
    </row>
    <row r="184" spans="1:12" x14ac:dyDescent="0.25">
      <c r="A184"/>
      <c r="B184"/>
      <c r="L184"/>
    </row>
    <row r="185" spans="1:12" x14ac:dyDescent="0.25">
      <c r="A185"/>
      <c r="B185"/>
      <c r="L185"/>
    </row>
    <row r="186" spans="1:12" x14ac:dyDescent="0.25">
      <c r="A186"/>
      <c r="B186"/>
      <c r="L186"/>
    </row>
    <row r="187" spans="1:12" x14ac:dyDescent="0.25">
      <c r="A187"/>
      <c r="B187"/>
      <c r="L187"/>
    </row>
    <row r="188" spans="1:12" x14ac:dyDescent="0.25">
      <c r="A188"/>
      <c r="B188"/>
      <c r="L188"/>
    </row>
    <row r="189" spans="1:12" x14ac:dyDescent="0.25">
      <c r="A189"/>
      <c r="B189"/>
      <c r="L189"/>
    </row>
    <row r="190" spans="1:12" x14ac:dyDescent="0.25">
      <c r="A190"/>
      <c r="B190"/>
      <c r="L190"/>
    </row>
    <row r="191" spans="1:12" x14ac:dyDescent="0.25">
      <c r="A191"/>
      <c r="B191"/>
      <c r="L191"/>
    </row>
    <row r="192" spans="1:12" x14ac:dyDescent="0.25">
      <c r="A192"/>
      <c r="B192"/>
      <c r="L192"/>
    </row>
    <row r="193" spans="1:12" x14ac:dyDescent="0.25">
      <c r="A193"/>
      <c r="B193"/>
      <c r="L193"/>
    </row>
    <row r="194" spans="1:12" x14ac:dyDescent="0.25">
      <c r="A194"/>
      <c r="B194"/>
      <c r="L194"/>
    </row>
    <row r="195" spans="1:12" x14ac:dyDescent="0.25">
      <c r="A195"/>
      <c r="B195"/>
      <c r="L195"/>
    </row>
    <row r="196" spans="1:12" x14ac:dyDescent="0.25">
      <c r="A196"/>
      <c r="B196"/>
      <c r="L196"/>
    </row>
    <row r="197" spans="1:12" x14ac:dyDescent="0.25">
      <c r="A197"/>
      <c r="B197"/>
      <c r="L197"/>
    </row>
    <row r="198" spans="1:12" x14ac:dyDescent="0.25">
      <c r="A198"/>
      <c r="B198"/>
      <c r="L198"/>
    </row>
    <row r="199" spans="1:12" x14ac:dyDescent="0.25">
      <c r="A199"/>
      <c r="B199"/>
      <c r="L199"/>
    </row>
    <row r="202" spans="1:12" x14ac:dyDescent="0.25">
      <c r="A202"/>
      <c r="B202"/>
      <c r="L202"/>
    </row>
    <row r="203" spans="1:12" x14ac:dyDescent="0.25">
      <c r="A203"/>
      <c r="B203"/>
      <c r="L203"/>
    </row>
    <row r="204" spans="1:12" x14ac:dyDescent="0.25">
      <c r="A204"/>
      <c r="B204"/>
      <c r="L204"/>
    </row>
    <row r="205" spans="1:12" x14ac:dyDescent="0.25">
      <c r="A205"/>
      <c r="B205"/>
      <c r="L205"/>
    </row>
    <row r="206" spans="1:12" x14ac:dyDescent="0.25">
      <c r="A206"/>
      <c r="B206"/>
      <c r="L206"/>
    </row>
    <row r="207" spans="1:12" x14ac:dyDescent="0.25">
      <c r="A207"/>
      <c r="B207"/>
      <c r="L207"/>
    </row>
    <row r="208" spans="1:12" x14ac:dyDescent="0.25">
      <c r="A208"/>
      <c r="B208"/>
      <c r="L208"/>
    </row>
    <row r="209" spans="1:12" x14ac:dyDescent="0.25">
      <c r="A209"/>
      <c r="B209"/>
      <c r="L209"/>
    </row>
    <row r="210" spans="1:12" x14ac:dyDescent="0.25">
      <c r="A210"/>
      <c r="B210"/>
      <c r="L210"/>
    </row>
    <row r="211" spans="1:12" x14ac:dyDescent="0.25">
      <c r="A211"/>
      <c r="B211"/>
      <c r="L211"/>
    </row>
    <row r="212" spans="1:12" x14ac:dyDescent="0.25">
      <c r="A212"/>
      <c r="B212"/>
      <c r="L212"/>
    </row>
    <row r="213" spans="1:12" x14ac:dyDescent="0.25">
      <c r="A213"/>
      <c r="B213"/>
      <c r="L213"/>
    </row>
    <row r="214" spans="1:12" x14ac:dyDescent="0.25">
      <c r="A214"/>
      <c r="B214"/>
      <c r="L214"/>
    </row>
    <row r="215" spans="1:12" x14ac:dyDescent="0.25">
      <c r="A215"/>
      <c r="B215"/>
      <c r="L215"/>
    </row>
    <row r="216" spans="1:12" x14ac:dyDescent="0.25">
      <c r="A216"/>
      <c r="B216"/>
      <c r="L216"/>
    </row>
    <row r="217" spans="1:12" x14ac:dyDescent="0.25">
      <c r="A217"/>
      <c r="B217"/>
      <c r="L217"/>
    </row>
  </sheetData>
  <mergeCells count="7">
    <mergeCell ref="AG2:AP2"/>
    <mergeCell ref="A26:H26"/>
    <mergeCell ref="A25:L25"/>
    <mergeCell ref="R1:W1"/>
    <mergeCell ref="R2:W2"/>
    <mergeCell ref="X2:AF2"/>
    <mergeCell ref="P2:Q2"/>
  </mergeCells>
  <conditionalFormatting sqref="F4:F15">
    <cfRule type="iconSet" priority="5">
      <iconSet iconSet="3Symbols2" showValue="0">
        <cfvo type="percent" val="0"/>
        <cfvo type="percent" val="0.5"/>
        <cfvo type="num" val="1"/>
      </iconSet>
    </cfRule>
  </conditionalFormatting>
  <conditionalFormatting sqref="G4:G15">
    <cfRule type="iconSet" priority="4">
      <iconSet showValue="0">
        <cfvo type="percent" val="0"/>
        <cfvo type="num" val="0.2"/>
        <cfvo type="num" val="0.33339999999999997"/>
      </iconSet>
    </cfRule>
  </conditionalFormatting>
  <conditionalFormatting sqref="B4:B15">
    <cfRule type="iconSet" priority="3">
      <iconSet iconSet="3Symbols2" showValue="0">
        <cfvo type="percent" val="0"/>
        <cfvo type="percent" val="0.5"/>
        <cfvo type="num" val="1"/>
      </iconSet>
    </cfRule>
  </conditionalFormatting>
  <conditionalFormatting sqref="AG4:AO15">
    <cfRule type="cellIs" dxfId="1" priority="2" operator="equal">
      <formula>0</formula>
    </cfRule>
  </conditionalFormatting>
  <conditionalFormatting sqref="AP4:AP15">
    <cfRule type="cellIs" dxfId="0" priority="1" operator="equal">
      <formula>MAX($AP$4:$AP$15)</formula>
    </cfRule>
  </conditionalFormatting>
  <hyperlinks>
    <hyperlink ref="A25" r:id="rId1" display="http://www.statisticalpert.com"/>
    <hyperlink ref="A26:H26" r:id="rId2" display="Take a Pluralsight course on Statistical PERT"/>
  </hyperlinks>
  <pageMargins left="0.7" right="0.7" top="0.75" bottom="0.75" header="0.3" footer="0.3"/>
  <pageSetup orientation="portrait"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VLookups!$A$2:$A$8</xm:f>
          </x14:formula1>
          <xm:sqref>L4:L16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5" sqref="B5"/>
    </sheetView>
  </sheetViews>
  <sheetFormatPr defaultRowHeight="15" x14ac:dyDescent="0.25"/>
  <cols>
    <col min="1" max="1" width="27.85546875" customWidth="1"/>
  </cols>
  <sheetData>
    <row r="1" spans="1:2" x14ac:dyDescent="0.25">
      <c r="A1" s="10" t="s">
        <v>28</v>
      </c>
      <c r="B1" s="10" t="s">
        <v>1</v>
      </c>
    </row>
    <row r="2" spans="1:2" x14ac:dyDescent="0.25">
      <c r="A2" s="11" t="s">
        <v>36</v>
      </c>
      <c r="B2" s="11">
        <v>7.0710678118654752E-2</v>
      </c>
    </row>
    <row r="3" spans="1:2" x14ac:dyDescent="0.25">
      <c r="A3" s="11" t="s">
        <v>2</v>
      </c>
      <c r="B3" s="11">
        <f>(($B$5-$B$2)/3)+B2</f>
        <v>0.11380711874576985</v>
      </c>
    </row>
    <row r="4" spans="1:2" x14ac:dyDescent="0.25">
      <c r="A4" s="11" t="s">
        <v>5</v>
      </c>
      <c r="B4" s="11">
        <f>(($B$5-$B$2)/3)+B3</f>
        <v>0.15690355937288494</v>
      </c>
    </row>
    <row r="5" spans="1:2" x14ac:dyDescent="0.25">
      <c r="A5" s="11" t="s">
        <v>3</v>
      </c>
      <c r="B5" s="11">
        <v>0.2</v>
      </c>
    </row>
    <row r="6" spans="1:2" x14ac:dyDescent="0.25">
      <c r="A6" s="11" t="s">
        <v>6</v>
      </c>
      <c r="B6" s="11">
        <f>(($B$8-$B$5)/3)+B5</f>
        <v>0.26873397341059935</v>
      </c>
    </row>
    <row r="7" spans="1:2" x14ac:dyDescent="0.25">
      <c r="A7" s="11" t="s">
        <v>4</v>
      </c>
      <c r="B7" s="11">
        <f>(($B$8-$B$5)/3)+B6</f>
        <v>0.33746794682119868</v>
      </c>
    </row>
    <row r="8" spans="1:2" x14ac:dyDescent="0.25">
      <c r="A8" s="11" t="s">
        <v>37</v>
      </c>
      <c r="B8" s="11">
        <v>0.40620192023179802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9"/>
  <sheetViews>
    <sheetView workbookViewId="0">
      <selection activeCell="B8" sqref="B8"/>
    </sheetView>
  </sheetViews>
  <sheetFormatPr defaultRowHeight="15" x14ac:dyDescent="0.25"/>
  <cols>
    <col min="1" max="1" width="14.85546875" customWidth="1"/>
    <col min="2" max="14" width="10.7109375" customWidth="1"/>
  </cols>
  <sheetData>
    <row r="2" spans="1:14" x14ac:dyDescent="0.25">
      <c r="B2" s="102" t="s">
        <v>21</v>
      </c>
      <c r="C2" s="102"/>
      <c r="D2" s="102"/>
      <c r="G2" s="102" t="s">
        <v>22</v>
      </c>
      <c r="H2" s="102"/>
      <c r="I2" s="102"/>
      <c r="L2" s="102" t="s">
        <v>23</v>
      </c>
      <c r="M2" s="102"/>
      <c r="N2" s="102"/>
    </row>
    <row r="3" spans="1:14" x14ac:dyDescent="0.25">
      <c r="B3" s="28"/>
      <c r="C3" s="29" t="s">
        <v>17</v>
      </c>
      <c r="D3" s="30">
        <f>_xlfn.STDEV.P(B12:D111)</f>
        <v>8.4852813742385695</v>
      </c>
      <c r="G3" s="28"/>
      <c r="H3" s="29" t="s">
        <v>17</v>
      </c>
      <c r="I3" s="30">
        <f>_xlfn.STDEV.P(G12:I111)</f>
        <v>24</v>
      </c>
      <c r="L3" s="28"/>
      <c r="M3" s="29" t="s">
        <v>17</v>
      </c>
      <c r="N3" s="30">
        <f>_xlfn.STDEV.P(L12:N111)</f>
        <v>48.744230427815765</v>
      </c>
    </row>
    <row r="4" spans="1:14" x14ac:dyDescent="0.25">
      <c r="B4" s="28"/>
      <c r="C4" s="29" t="s">
        <v>20</v>
      </c>
      <c r="D4" s="31">
        <f>D3/(D8-B8)</f>
        <v>7.0710678118654752E-2</v>
      </c>
      <c r="G4" s="28"/>
      <c r="H4" s="29" t="s">
        <v>20</v>
      </c>
      <c r="I4" s="31">
        <f>I3/(I8-G8)</f>
        <v>0.2</v>
      </c>
      <c r="L4" s="28"/>
      <c r="M4" s="29" t="s">
        <v>20</v>
      </c>
      <c r="N4" s="31">
        <f>N3/(N8-L8)</f>
        <v>0.40620192023179802</v>
      </c>
    </row>
    <row r="5" spans="1:14" x14ac:dyDescent="0.25">
      <c r="B5" s="28"/>
      <c r="C5" s="29" t="s">
        <v>35</v>
      </c>
      <c r="D5" s="31">
        <f>((B8*B9)+(C8*C9)+(D8*D9))/100</f>
        <v>120</v>
      </c>
      <c r="G5" s="28"/>
      <c r="H5" s="29" t="s">
        <v>35</v>
      </c>
      <c r="I5" s="31">
        <f>((G8*G9)+(H8*H9)+(I8*I9))/100</f>
        <v>120</v>
      </c>
      <c r="L5" s="28"/>
      <c r="M5" s="29" t="s">
        <v>35</v>
      </c>
      <c r="N5" s="31">
        <f>((L8*L9)+(M8*M9)+(N8*N9))/100</f>
        <v>120</v>
      </c>
    </row>
    <row r="6" spans="1:14" x14ac:dyDescent="0.25">
      <c r="B6" s="28"/>
      <c r="C6" s="29"/>
    </row>
    <row r="7" spans="1:14" x14ac:dyDescent="0.25">
      <c r="B7" s="4" t="s">
        <v>10</v>
      </c>
      <c r="C7" s="4" t="s">
        <v>11</v>
      </c>
      <c r="D7" s="4" t="s">
        <v>12</v>
      </c>
      <c r="G7" s="4" t="s">
        <v>10</v>
      </c>
      <c r="H7" s="4" t="s">
        <v>11</v>
      </c>
      <c r="I7" s="4" t="s">
        <v>12</v>
      </c>
      <c r="L7" s="4" t="s">
        <v>10</v>
      </c>
      <c r="M7" s="4" t="s">
        <v>11</v>
      </c>
      <c r="N7" s="4" t="s">
        <v>12</v>
      </c>
    </row>
    <row r="8" spans="1:14" x14ac:dyDescent="0.25">
      <c r="A8" s="27" t="s">
        <v>19</v>
      </c>
      <c r="B8" s="6">
        <v>60</v>
      </c>
      <c r="C8" s="6">
        <v>120</v>
      </c>
      <c r="D8" s="6">
        <v>180</v>
      </c>
      <c r="F8" s="27" t="s">
        <v>19</v>
      </c>
      <c r="G8" s="6">
        <v>60</v>
      </c>
      <c r="H8" s="6">
        <v>120</v>
      </c>
      <c r="I8" s="6">
        <v>180</v>
      </c>
      <c r="K8" s="27" t="s">
        <v>19</v>
      </c>
      <c r="L8" s="6">
        <v>60</v>
      </c>
      <c r="M8" s="6">
        <v>120</v>
      </c>
      <c r="N8" s="6">
        <v>180</v>
      </c>
    </row>
    <row r="9" spans="1:14" x14ac:dyDescent="0.25">
      <c r="A9" s="27" t="s">
        <v>18</v>
      </c>
      <c r="B9" s="25">
        <v>1</v>
      </c>
      <c r="C9" s="25">
        <v>98</v>
      </c>
      <c r="D9" s="25">
        <v>1</v>
      </c>
      <c r="F9" s="27" t="s">
        <v>18</v>
      </c>
      <c r="G9" s="25">
        <v>8</v>
      </c>
      <c r="H9" s="25">
        <v>84</v>
      </c>
      <c r="I9" s="25">
        <v>8</v>
      </c>
      <c r="K9" s="27" t="s">
        <v>18</v>
      </c>
      <c r="L9" s="25">
        <v>33</v>
      </c>
      <c r="M9" s="25">
        <v>34</v>
      </c>
      <c r="N9" s="25">
        <v>33</v>
      </c>
    </row>
    <row r="10" spans="1:14" x14ac:dyDescent="0.25">
      <c r="A10" s="24"/>
      <c r="B10" s="103" t="str">
        <f>IF(B9+C9+D9=100,"","Distribution not equal to 100")</f>
        <v/>
      </c>
      <c r="C10" s="103"/>
      <c r="D10" s="103"/>
      <c r="F10" s="24"/>
      <c r="G10" s="103" t="str">
        <f>IF(G9+H9+I9=100,"","Distribution not equal to 100")</f>
        <v/>
      </c>
      <c r="H10" s="103"/>
      <c r="I10" s="103"/>
      <c r="K10" s="24"/>
      <c r="L10" s="103" t="str">
        <f>IF(L9+M9+N9=100,"","Distribution not equal to 100")</f>
        <v/>
      </c>
      <c r="M10" s="103"/>
      <c r="N10" s="103"/>
    </row>
    <row r="11" spans="1:14" x14ac:dyDescent="0.25">
      <c r="A11" s="24"/>
      <c r="B11" s="24"/>
      <c r="C11" s="24"/>
      <c r="D11" s="24"/>
      <c r="F11" s="24"/>
      <c r="G11" s="24"/>
      <c r="H11" s="24"/>
      <c r="I11" s="24"/>
      <c r="K11" s="24"/>
      <c r="L11" s="24"/>
      <c r="M11" s="24"/>
      <c r="N11" s="24"/>
    </row>
    <row r="12" spans="1:14" x14ac:dyDescent="0.25">
      <c r="A12">
        <v>1</v>
      </c>
      <c r="B12" s="26">
        <f t="shared" ref="B12:B43" si="0">IF(OR($B$9=$A12,$B$9&gt;$A12),$B$8,"")</f>
        <v>60</v>
      </c>
      <c r="C12" s="26">
        <f t="shared" ref="C12:C43" si="1">IF(OR($C$9=$A12,$C$9&gt;$A12),$C$8,"")</f>
        <v>120</v>
      </c>
      <c r="D12" s="26">
        <f t="shared" ref="D12:D43" si="2">IF(OR($D$9=$A12,$D$9&gt;$A12),$D$8,"")</f>
        <v>180</v>
      </c>
      <c r="F12">
        <v>1</v>
      </c>
      <c r="G12" s="26">
        <f t="shared" ref="G12:G43" si="3">IF(OR($G$9=$A12,$G$9&gt;$A12),$G$8,"")</f>
        <v>60</v>
      </c>
      <c r="H12" s="26">
        <f t="shared" ref="H12:H43" si="4">IF(OR($H$9=$A12,$H$9&gt;$A12),$H$8,"")</f>
        <v>120</v>
      </c>
      <c r="I12" s="26">
        <f t="shared" ref="I12:I43" si="5">IF(OR($I$9=$A12,$I$9&gt;$A12),$I$8,"")</f>
        <v>180</v>
      </c>
      <c r="K12">
        <v>1</v>
      </c>
      <c r="L12" s="26">
        <f t="shared" ref="L12:L43" si="6">IF(OR($L$9=$A12,$L$9&gt;$A12),$L$8,"")</f>
        <v>60</v>
      </c>
      <c r="M12" s="26">
        <f t="shared" ref="M12:M43" si="7">IF(OR($M$9=$A12,$M$9&gt;$A12),$M$8,"")</f>
        <v>120</v>
      </c>
      <c r="N12" s="26">
        <f t="shared" ref="N12:N43" si="8">IF(OR($N$9=$A12,$N$9&gt;$A12),$N$8,"")</f>
        <v>180</v>
      </c>
    </row>
    <row r="13" spans="1:14" x14ac:dyDescent="0.25">
      <c r="A13">
        <f>A12+1</f>
        <v>2</v>
      </c>
      <c r="B13" s="26" t="str">
        <f t="shared" si="0"/>
        <v/>
      </c>
      <c r="C13" s="26">
        <f t="shared" si="1"/>
        <v>120</v>
      </c>
      <c r="D13" s="26" t="str">
        <f t="shared" si="2"/>
        <v/>
      </c>
      <c r="F13">
        <f>F12+1</f>
        <v>2</v>
      </c>
      <c r="G13" s="26">
        <f t="shared" si="3"/>
        <v>60</v>
      </c>
      <c r="H13" s="26">
        <f t="shared" si="4"/>
        <v>120</v>
      </c>
      <c r="I13" s="26">
        <f t="shared" si="5"/>
        <v>180</v>
      </c>
      <c r="K13">
        <f>K12+1</f>
        <v>2</v>
      </c>
      <c r="L13" s="26">
        <f t="shared" si="6"/>
        <v>60</v>
      </c>
      <c r="M13" s="26">
        <f t="shared" si="7"/>
        <v>120</v>
      </c>
      <c r="N13" s="26">
        <f t="shared" si="8"/>
        <v>180</v>
      </c>
    </row>
    <row r="14" spans="1:14" x14ac:dyDescent="0.25">
      <c r="A14">
        <f t="shared" ref="A14:A77" si="9">A13+1</f>
        <v>3</v>
      </c>
      <c r="B14" s="26" t="str">
        <f t="shared" si="0"/>
        <v/>
      </c>
      <c r="C14" s="26">
        <f t="shared" si="1"/>
        <v>120</v>
      </c>
      <c r="D14" s="26" t="str">
        <f t="shared" si="2"/>
        <v/>
      </c>
      <c r="F14">
        <f t="shared" ref="F14:F77" si="10">F13+1</f>
        <v>3</v>
      </c>
      <c r="G14" s="26">
        <f t="shared" si="3"/>
        <v>60</v>
      </c>
      <c r="H14" s="26">
        <f t="shared" si="4"/>
        <v>120</v>
      </c>
      <c r="I14" s="26">
        <f t="shared" si="5"/>
        <v>180</v>
      </c>
      <c r="K14">
        <f t="shared" ref="K14:K77" si="11">K13+1</f>
        <v>3</v>
      </c>
      <c r="L14" s="26">
        <f t="shared" si="6"/>
        <v>60</v>
      </c>
      <c r="M14" s="26">
        <f t="shared" si="7"/>
        <v>120</v>
      </c>
      <c r="N14" s="26">
        <f t="shared" si="8"/>
        <v>180</v>
      </c>
    </row>
    <row r="15" spans="1:14" x14ac:dyDescent="0.25">
      <c r="A15">
        <f t="shared" si="9"/>
        <v>4</v>
      </c>
      <c r="B15" s="26" t="str">
        <f t="shared" si="0"/>
        <v/>
      </c>
      <c r="C15" s="26">
        <f t="shared" si="1"/>
        <v>120</v>
      </c>
      <c r="D15" s="26" t="str">
        <f t="shared" si="2"/>
        <v/>
      </c>
      <c r="F15">
        <f t="shared" si="10"/>
        <v>4</v>
      </c>
      <c r="G15" s="26">
        <f t="shared" si="3"/>
        <v>60</v>
      </c>
      <c r="H15" s="26">
        <f t="shared" si="4"/>
        <v>120</v>
      </c>
      <c r="I15" s="26">
        <f t="shared" si="5"/>
        <v>180</v>
      </c>
      <c r="K15">
        <f t="shared" si="11"/>
        <v>4</v>
      </c>
      <c r="L15" s="26">
        <f t="shared" si="6"/>
        <v>60</v>
      </c>
      <c r="M15" s="26">
        <f t="shared" si="7"/>
        <v>120</v>
      </c>
      <c r="N15" s="26">
        <f t="shared" si="8"/>
        <v>180</v>
      </c>
    </row>
    <row r="16" spans="1:14" x14ac:dyDescent="0.25">
      <c r="A16">
        <f t="shared" si="9"/>
        <v>5</v>
      </c>
      <c r="B16" s="26" t="str">
        <f t="shared" si="0"/>
        <v/>
      </c>
      <c r="C16" s="26">
        <f t="shared" si="1"/>
        <v>120</v>
      </c>
      <c r="D16" s="26" t="str">
        <f t="shared" si="2"/>
        <v/>
      </c>
      <c r="F16">
        <f t="shared" si="10"/>
        <v>5</v>
      </c>
      <c r="G16" s="26">
        <f t="shared" si="3"/>
        <v>60</v>
      </c>
      <c r="H16" s="26">
        <f t="shared" si="4"/>
        <v>120</v>
      </c>
      <c r="I16" s="26">
        <f t="shared" si="5"/>
        <v>180</v>
      </c>
      <c r="K16">
        <f t="shared" si="11"/>
        <v>5</v>
      </c>
      <c r="L16" s="26">
        <f t="shared" si="6"/>
        <v>60</v>
      </c>
      <c r="M16" s="26">
        <f t="shared" si="7"/>
        <v>120</v>
      </c>
      <c r="N16" s="26">
        <f t="shared" si="8"/>
        <v>180</v>
      </c>
    </row>
    <row r="17" spans="1:14" x14ac:dyDescent="0.25">
      <c r="A17">
        <f t="shared" si="9"/>
        <v>6</v>
      </c>
      <c r="B17" s="26" t="str">
        <f t="shared" si="0"/>
        <v/>
      </c>
      <c r="C17" s="26">
        <f t="shared" si="1"/>
        <v>120</v>
      </c>
      <c r="D17" s="26" t="str">
        <f t="shared" si="2"/>
        <v/>
      </c>
      <c r="F17">
        <f t="shared" si="10"/>
        <v>6</v>
      </c>
      <c r="G17" s="26">
        <f t="shared" si="3"/>
        <v>60</v>
      </c>
      <c r="H17" s="26">
        <f t="shared" si="4"/>
        <v>120</v>
      </c>
      <c r="I17" s="26">
        <f t="shared" si="5"/>
        <v>180</v>
      </c>
      <c r="K17">
        <f t="shared" si="11"/>
        <v>6</v>
      </c>
      <c r="L17" s="26">
        <f t="shared" si="6"/>
        <v>60</v>
      </c>
      <c r="M17" s="26">
        <f t="shared" si="7"/>
        <v>120</v>
      </c>
      <c r="N17" s="26">
        <f t="shared" si="8"/>
        <v>180</v>
      </c>
    </row>
    <row r="18" spans="1:14" x14ac:dyDescent="0.25">
      <c r="A18">
        <f t="shared" si="9"/>
        <v>7</v>
      </c>
      <c r="B18" s="26" t="str">
        <f t="shared" si="0"/>
        <v/>
      </c>
      <c r="C18" s="26">
        <f t="shared" si="1"/>
        <v>120</v>
      </c>
      <c r="D18" s="26" t="str">
        <f t="shared" si="2"/>
        <v/>
      </c>
      <c r="F18">
        <f t="shared" si="10"/>
        <v>7</v>
      </c>
      <c r="G18" s="26">
        <f t="shared" si="3"/>
        <v>60</v>
      </c>
      <c r="H18" s="26">
        <f t="shared" si="4"/>
        <v>120</v>
      </c>
      <c r="I18" s="26">
        <f t="shared" si="5"/>
        <v>180</v>
      </c>
      <c r="K18">
        <f t="shared" si="11"/>
        <v>7</v>
      </c>
      <c r="L18" s="26">
        <f t="shared" si="6"/>
        <v>60</v>
      </c>
      <c r="M18" s="26">
        <f t="shared" si="7"/>
        <v>120</v>
      </c>
      <c r="N18" s="26">
        <f t="shared" si="8"/>
        <v>180</v>
      </c>
    </row>
    <row r="19" spans="1:14" x14ac:dyDescent="0.25">
      <c r="A19">
        <f t="shared" si="9"/>
        <v>8</v>
      </c>
      <c r="B19" s="26" t="str">
        <f t="shared" si="0"/>
        <v/>
      </c>
      <c r="C19" s="26">
        <f t="shared" si="1"/>
        <v>120</v>
      </c>
      <c r="D19" s="26" t="str">
        <f t="shared" si="2"/>
        <v/>
      </c>
      <c r="F19">
        <f t="shared" si="10"/>
        <v>8</v>
      </c>
      <c r="G19" s="26">
        <f t="shared" si="3"/>
        <v>60</v>
      </c>
      <c r="H19" s="26">
        <f t="shared" si="4"/>
        <v>120</v>
      </c>
      <c r="I19" s="26">
        <f t="shared" si="5"/>
        <v>180</v>
      </c>
      <c r="K19">
        <f t="shared" si="11"/>
        <v>8</v>
      </c>
      <c r="L19" s="26">
        <f t="shared" si="6"/>
        <v>60</v>
      </c>
      <c r="M19" s="26">
        <f t="shared" si="7"/>
        <v>120</v>
      </c>
      <c r="N19" s="26">
        <f t="shared" si="8"/>
        <v>180</v>
      </c>
    </row>
    <row r="20" spans="1:14" x14ac:dyDescent="0.25">
      <c r="A20">
        <f t="shared" si="9"/>
        <v>9</v>
      </c>
      <c r="B20" s="26" t="str">
        <f t="shared" si="0"/>
        <v/>
      </c>
      <c r="C20" s="26">
        <f t="shared" si="1"/>
        <v>120</v>
      </c>
      <c r="D20" s="26" t="str">
        <f t="shared" si="2"/>
        <v/>
      </c>
      <c r="F20">
        <f t="shared" si="10"/>
        <v>9</v>
      </c>
      <c r="G20" s="26" t="str">
        <f t="shared" si="3"/>
        <v/>
      </c>
      <c r="H20" s="26">
        <f t="shared" si="4"/>
        <v>120</v>
      </c>
      <c r="I20" s="26" t="str">
        <f t="shared" si="5"/>
        <v/>
      </c>
      <c r="K20">
        <f t="shared" si="11"/>
        <v>9</v>
      </c>
      <c r="L20" s="26">
        <f t="shared" si="6"/>
        <v>60</v>
      </c>
      <c r="M20" s="26">
        <f t="shared" si="7"/>
        <v>120</v>
      </c>
      <c r="N20" s="26">
        <f t="shared" si="8"/>
        <v>180</v>
      </c>
    </row>
    <row r="21" spans="1:14" x14ac:dyDescent="0.25">
      <c r="A21">
        <f t="shared" si="9"/>
        <v>10</v>
      </c>
      <c r="B21" s="26" t="str">
        <f t="shared" si="0"/>
        <v/>
      </c>
      <c r="C21" s="26">
        <f t="shared" si="1"/>
        <v>120</v>
      </c>
      <c r="D21" s="26" t="str">
        <f t="shared" si="2"/>
        <v/>
      </c>
      <c r="F21">
        <f t="shared" si="10"/>
        <v>10</v>
      </c>
      <c r="G21" s="26" t="str">
        <f t="shared" si="3"/>
        <v/>
      </c>
      <c r="H21" s="26">
        <f t="shared" si="4"/>
        <v>120</v>
      </c>
      <c r="I21" s="26" t="str">
        <f t="shared" si="5"/>
        <v/>
      </c>
      <c r="K21">
        <f t="shared" si="11"/>
        <v>10</v>
      </c>
      <c r="L21" s="26">
        <f t="shared" si="6"/>
        <v>60</v>
      </c>
      <c r="M21" s="26">
        <f t="shared" si="7"/>
        <v>120</v>
      </c>
      <c r="N21" s="26">
        <f t="shared" si="8"/>
        <v>180</v>
      </c>
    </row>
    <row r="22" spans="1:14" x14ac:dyDescent="0.25">
      <c r="A22">
        <f t="shared" si="9"/>
        <v>11</v>
      </c>
      <c r="B22" s="26" t="str">
        <f t="shared" si="0"/>
        <v/>
      </c>
      <c r="C22" s="26">
        <f t="shared" si="1"/>
        <v>120</v>
      </c>
      <c r="D22" s="26" t="str">
        <f t="shared" si="2"/>
        <v/>
      </c>
      <c r="F22">
        <f t="shared" si="10"/>
        <v>11</v>
      </c>
      <c r="G22" s="26" t="str">
        <f t="shared" si="3"/>
        <v/>
      </c>
      <c r="H22" s="26">
        <f t="shared" si="4"/>
        <v>120</v>
      </c>
      <c r="I22" s="26" t="str">
        <f t="shared" si="5"/>
        <v/>
      </c>
      <c r="K22">
        <f t="shared" si="11"/>
        <v>11</v>
      </c>
      <c r="L22" s="26">
        <f t="shared" si="6"/>
        <v>60</v>
      </c>
      <c r="M22" s="26">
        <f t="shared" si="7"/>
        <v>120</v>
      </c>
      <c r="N22" s="26">
        <f t="shared" si="8"/>
        <v>180</v>
      </c>
    </row>
    <row r="23" spans="1:14" x14ac:dyDescent="0.25">
      <c r="A23">
        <f t="shared" si="9"/>
        <v>12</v>
      </c>
      <c r="B23" s="26" t="str">
        <f t="shared" si="0"/>
        <v/>
      </c>
      <c r="C23" s="26">
        <f t="shared" si="1"/>
        <v>120</v>
      </c>
      <c r="D23" s="26" t="str">
        <f t="shared" si="2"/>
        <v/>
      </c>
      <c r="F23">
        <f t="shared" si="10"/>
        <v>12</v>
      </c>
      <c r="G23" s="26" t="str">
        <f t="shared" si="3"/>
        <v/>
      </c>
      <c r="H23" s="26">
        <f t="shared" si="4"/>
        <v>120</v>
      </c>
      <c r="I23" s="26" t="str">
        <f t="shared" si="5"/>
        <v/>
      </c>
      <c r="K23">
        <f t="shared" si="11"/>
        <v>12</v>
      </c>
      <c r="L23" s="26">
        <f t="shared" si="6"/>
        <v>60</v>
      </c>
      <c r="M23" s="26">
        <f t="shared" si="7"/>
        <v>120</v>
      </c>
      <c r="N23" s="26">
        <f t="shared" si="8"/>
        <v>180</v>
      </c>
    </row>
    <row r="24" spans="1:14" x14ac:dyDescent="0.25">
      <c r="A24">
        <f t="shared" si="9"/>
        <v>13</v>
      </c>
      <c r="B24" s="26" t="str">
        <f t="shared" si="0"/>
        <v/>
      </c>
      <c r="C24" s="26">
        <f t="shared" si="1"/>
        <v>120</v>
      </c>
      <c r="D24" s="26" t="str">
        <f t="shared" si="2"/>
        <v/>
      </c>
      <c r="F24">
        <f t="shared" si="10"/>
        <v>13</v>
      </c>
      <c r="G24" s="26" t="str">
        <f t="shared" si="3"/>
        <v/>
      </c>
      <c r="H24" s="26">
        <f t="shared" si="4"/>
        <v>120</v>
      </c>
      <c r="I24" s="26" t="str">
        <f t="shared" si="5"/>
        <v/>
      </c>
      <c r="K24">
        <f t="shared" si="11"/>
        <v>13</v>
      </c>
      <c r="L24" s="26">
        <f t="shared" si="6"/>
        <v>60</v>
      </c>
      <c r="M24" s="26">
        <f t="shared" si="7"/>
        <v>120</v>
      </c>
      <c r="N24" s="26">
        <f t="shared" si="8"/>
        <v>180</v>
      </c>
    </row>
    <row r="25" spans="1:14" x14ac:dyDescent="0.25">
      <c r="A25">
        <f t="shared" si="9"/>
        <v>14</v>
      </c>
      <c r="B25" s="26" t="str">
        <f t="shared" si="0"/>
        <v/>
      </c>
      <c r="C25" s="26">
        <f t="shared" si="1"/>
        <v>120</v>
      </c>
      <c r="D25" s="26" t="str">
        <f t="shared" si="2"/>
        <v/>
      </c>
      <c r="F25">
        <f t="shared" si="10"/>
        <v>14</v>
      </c>
      <c r="G25" s="26" t="str">
        <f t="shared" si="3"/>
        <v/>
      </c>
      <c r="H25" s="26">
        <f t="shared" si="4"/>
        <v>120</v>
      </c>
      <c r="I25" s="26" t="str">
        <f t="shared" si="5"/>
        <v/>
      </c>
      <c r="K25">
        <f t="shared" si="11"/>
        <v>14</v>
      </c>
      <c r="L25" s="26">
        <f t="shared" si="6"/>
        <v>60</v>
      </c>
      <c r="M25" s="26">
        <f t="shared" si="7"/>
        <v>120</v>
      </c>
      <c r="N25" s="26">
        <f t="shared" si="8"/>
        <v>180</v>
      </c>
    </row>
    <row r="26" spans="1:14" x14ac:dyDescent="0.25">
      <c r="A26">
        <f t="shared" si="9"/>
        <v>15</v>
      </c>
      <c r="B26" s="26" t="str">
        <f t="shared" si="0"/>
        <v/>
      </c>
      <c r="C26" s="26">
        <f t="shared" si="1"/>
        <v>120</v>
      </c>
      <c r="D26" s="26" t="str">
        <f t="shared" si="2"/>
        <v/>
      </c>
      <c r="F26">
        <f t="shared" si="10"/>
        <v>15</v>
      </c>
      <c r="G26" s="26" t="str">
        <f t="shared" si="3"/>
        <v/>
      </c>
      <c r="H26" s="26">
        <f t="shared" si="4"/>
        <v>120</v>
      </c>
      <c r="I26" s="26" t="str">
        <f t="shared" si="5"/>
        <v/>
      </c>
      <c r="K26">
        <f t="shared" si="11"/>
        <v>15</v>
      </c>
      <c r="L26" s="26">
        <f t="shared" si="6"/>
        <v>60</v>
      </c>
      <c r="M26" s="26">
        <f t="shared" si="7"/>
        <v>120</v>
      </c>
      <c r="N26" s="26">
        <f t="shared" si="8"/>
        <v>180</v>
      </c>
    </row>
    <row r="27" spans="1:14" x14ac:dyDescent="0.25">
      <c r="A27">
        <f t="shared" si="9"/>
        <v>16</v>
      </c>
      <c r="B27" s="26" t="str">
        <f t="shared" si="0"/>
        <v/>
      </c>
      <c r="C27" s="26">
        <f t="shared" si="1"/>
        <v>120</v>
      </c>
      <c r="D27" s="26" t="str">
        <f t="shared" si="2"/>
        <v/>
      </c>
      <c r="F27">
        <f t="shared" si="10"/>
        <v>16</v>
      </c>
      <c r="G27" s="26" t="str">
        <f t="shared" si="3"/>
        <v/>
      </c>
      <c r="H27" s="26">
        <f t="shared" si="4"/>
        <v>120</v>
      </c>
      <c r="I27" s="26" t="str">
        <f t="shared" si="5"/>
        <v/>
      </c>
      <c r="K27">
        <f t="shared" si="11"/>
        <v>16</v>
      </c>
      <c r="L27" s="26">
        <f t="shared" si="6"/>
        <v>60</v>
      </c>
      <c r="M27" s="26">
        <f t="shared" si="7"/>
        <v>120</v>
      </c>
      <c r="N27" s="26">
        <f t="shared" si="8"/>
        <v>180</v>
      </c>
    </row>
    <row r="28" spans="1:14" x14ac:dyDescent="0.25">
      <c r="A28">
        <f t="shared" si="9"/>
        <v>17</v>
      </c>
      <c r="B28" s="26" t="str">
        <f t="shared" si="0"/>
        <v/>
      </c>
      <c r="C28" s="26">
        <f t="shared" si="1"/>
        <v>120</v>
      </c>
      <c r="D28" s="26" t="str">
        <f t="shared" si="2"/>
        <v/>
      </c>
      <c r="F28">
        <f t="shared" si="10"/>
        <v>17</v>
      </c>
      <c r="G28" s="26" t="str">
        <f t="shared" si="3"/>
        <v/>
      </c>
      <c r="H28" s="26">
        <f t="shared" si="4"/>
        <v>120</v>
      </c>
      <c r="I28" s="26" t="str">
        <f t="shared" si="5"/>
        <v/>
      </c>
      <c r="K28">
        <f t="shared" si="11"/>
        <v>17</v>
      </c>
      <c r="L28" s="26">
        <f t="shared" si="6"/>
        <v>60</v>
      </c>
      <c r="M28" s="26">
        <f t="shared" si="7"/>
        <v>120</v>
      </c>
      <c r="N28" s="26">
        <f t="shared" si="8"/>
        <v>180</v>
      </c>
    </row>
    <row r="29" spans="1:14" x14ac:dyDescent="0.25">
      <c r="A29">
        <f t="shared" si="9"/>
        <v>18</v>
      </c>
      <c r="B29" s="26" t="str">
        <f t="shared" si="0"/>
        <v/>
      </c>
      <c r="C29" s="26">
        <f t="shared" si="1"/>
        <v>120</v>
      </c>
      <c r="D29" s="26" t="str">
        <f t="shared" si="2"/>
        <v/>
      </c>
      <c r="F29">
        <f t="shared" si="10"/>
        <v>18</v>
      </c>
      <c r="G29" s="26" t="str">
        <f t="shared" si="3"/>
        <v/>
      </c>
      <c r="H29" s="26">
        <f t="shared" si="4"/>
        <v>120</v>
      </c>
      <c r="I29" s="26" t="str">
        <f t="shared" si="5"/>
        <v/>
      </c>
      <c r="K29">
        <f t="shared" si="11"/>
        <v>18</v>
      </c>
      <c r="L29" s="26">
        <f t="shared" si="6"/>
        <v>60</v>
      </c>
      <c r="M29" s="26">
        <f t="shared" si="7"/>
        <v>120</v>
      </c>
      <c r="N29" s="26">
        <f t="shared" si="8"/>
        <v>180</v>
      </c>
    </row>
    <row r="30" spans="1:14" x14ac:dyDescent="0.25">
      <c r="A30">
        <f t="shared" si="9"/>
        <v>19</v>
      </c>
      <c r="B30" s="26" t="str">
        <f t="shared" si="0"/>
        <v/>
      </c>
      <c r="C30" s="26">
        <f t="shared" si="1"/>
        <v>120</v>
      </c>
      <c r="D30" s="26" t="str">
        <f t="shared" si="2"/>
        <v/>
      </c>
      <c r="F30">
        <f t="shared" si="10"/>
        <v>19</v>
      </c>
      <c r="G30" s="26" t="str">
        <f t="shared" si="3"/>
        <v/>
      </c>
      <c r="H30" s="26">
        <f t="shared" si="4"/>
        <v>120</v>
      </c>
      <c r="I30" s="26" t="str">
        <f t="shared" si="5"/>
        <v/>
      </c>
      <c r="K30">
        <f t="shared" si="11"/>
        <v>19</v>
      </c>
      <c r="L30" s="26">
        <f t="shared" si="6"/>
        <v>60</v>
      </c>
      <c r="M30" s="26">
        <f t="shared" si="7"/>
        <v>120</v>
      </c>
      <c r="N30" s="26">
        <f t="shared" si="8"/>
        <v>180</v>
      </c>
    </row>
    <row r="31" spans="1:14" x14ac:dyDescent="0.25">
      <c r="A31">
        <f t="shared" si="9"/>
        <v>20</v>
      </c>
      <c r="B31" s="26" t="str">
        <f t="shared" si="0"/>
        <v/>
      </c>
      <c r="C31" s="26">
        <f t="shared" si="1"/>
        <v>120</v>
      </c>
      <c r="D31" s="26" t="str">
        <f t="shared" si="2"/>
        <v/>
      </c>
      <c r="F31">
        <f t="shared" si="10"/>
        <v>20</v>
      </c>
      <c r="G31" s="26" t="str">
        <f t="shared" si="3"/>
        <v/>
      </c>
      <c r="H31" s="26">
        <f t="shared" si="4"/>
        <v>120</v>
      </c>
      <c r="I31" s="26" t="str">
        <f t="shared" si="5"/>
        <v/>
      </c>
      <c r="K31">
        <f t="shared" si="11"/>
        <v>20</v>
      </c>
      <c r="L31" s="26">
        <f t="shared" si="6"/>
        <v>60</v>
      </c>
      <c r="M31" s="26">
        <f t="shared" si="7"/>
        <v>120</v>
      </c>
      <c r="N31" s="26">
        <f t="shared" si="8"/>
        <v>180</v>
      </c>
    </row>
    <row r="32" spans="1:14" x14ac:dyDescent="0.25">
      <c r="A32">
        <f t="shared" si="9"/>
        <v>21</v>
      </c>
      <c r="B32" s="26" t="str">
        <f t="shared" si="0"/>
        <v/>
      </c>
      <c r="C32" s="26">
        <f t="shared" si="1"/>
        <v>120</v>
      </c>
      <c r="D32" s="26" t="str">
        <f t="shared" si="2"/>
        <v/>
      </c>
      <c r="F32">
        <f t="shared" si="10"/>
        <v>21</v>
      </c>
      <c r="G32" s="26" t="str">
        <f t="shared" si="3"/>
        <v/>
      </c>
      <c r="H32" s="26">
        <f t="shared" si="4"/>
        <v>120</v>
      </c>
      <c r="I32" s="26" t="str">
        <f t="shared" si="5"/>
        <v/>
      </c>
      <c r="K32">
        <f t="shared" si="11"/>
        <v>21</v>
      </c>
      <c r="L32" s="26">
        <f t="shared" si="6"/>
        <v>60</v>
      </c>
      <c r="M32" s="26">
        <f t="shared" si="7"/>
        <v>120</v>
      </c>
      <c r="N32" s="26">
        <f t="shared" si="8"/>
        <v>180</v>
      </c>
    </row>
    <row r="33" spans="1:14" x14ac:dyDescent="0.25">
      <c r="A33">
        <f t="shared" si="9"/>
        <v>22</v>
      </c>
      <c r="B33" s="26" t="str">
        <f t="shared" si="0"/>
        <v/>
      </c>
      <c r="C33" s="26">
        <f t="shared" si="1"/>
        <v>120</v>
      </c>
      <c r="D33" s="26" t="str">
        <f t="shared" si="2"/>
        <v/>
      </c>
      <c r="F33">
        <f t="shared" si="10"/>
        <v>22</v>
      </c>
      <c r="G33" s="26" t="str">
        <f t="shared" si="3"/>
        <v/>
      </c>
      <c r="H33" s="26">
        <f t="shared" si="4"/>
        <v>120</v>
      </c>
      <c r="I33" s="26" t="str">
        <f t="shared" si="5"/>
        <v/>
      </c>
      <c r="K33">
        <f t="shared" si="11"/>
        <v>22</v>
      </c>
      <c r="L33" s="26">
        <f t="shared" si="6"/>
        <v>60</v>
      </c>
      <c r="M33" s="26">
        <f t="shared" si="7"/>
        <v>120</v>
      </c>
      <c r="N33" s="26">
        <f t="shared" si="8"/>
        <v>180</v>
      </c>
    </row>
    <row r="34" spans="1:14" x14ac:dyDescent="0.25">
      <c r="A34">
        <f t="shared" si="9"/>
        <v>23</v>
      </c>
      <c r="B34" s="26" t="str">
        <f t="shared" si="0"/>
        <v/>
      </c>
      <c r="C34" s="26">
        <f t="shared" si="1"/>
        <v>120</v>
      </c>
      <c r="D34" s="26" t="str">
        <f t="shared" si="2"/>
        <v/>
      </c>
      <c r="F34">
        <f t="shared" si="10"/>
        <v>23</v>
      </c>
      <c r="G34" s="26" t="str">
        <f t="shared" si="3"/>
        <v/>
      </c>
      <c r="H34" s="26">
        <f t="shared" si="4"/>
        <v>120</v>
      </c>
      <c r="I34" s="26" t="str">
        <f t="shared" si="5"/>
        <v/>
      </c>
      <c r="K34">
        <f t="shared" si="11"/>
        <v>23</v>
      </c>
      <c r="L34" s="26">
        <f t="shared" si="6"/>
        <v>60</v>
      </c>
      <c r="M34" s="26">
        <f t="shared" si="7"/>
        <v>120</v>
      </c>
      <c r="N34" s="26">
        <f t="shared" si="8"/>
        <v>180</v>
      </c>
    </row>
    <row r="35" spans="1:14" x14ac:dyDescent="0.25">
      <c r="A35">
        <f t="shared" si="9"/>
        <v>24</v>
      </c>
      <c r="B35" s="26" t="str">
        <f t="shared" si="0"/>
        <v/>
      </c>
      <c r="C35" s="26">
        <f t="shared" si="1"/>
        <v>120</v>
      </c>
      <c r="D35" s="26" t="str">
        <f t="shared" si="2"/>
        <v/>
      </c>
      <c r="F35">
        <f t="shared" si="10"/>
        <v>24</v>
      </c>
      <c r="G35" s="26" t="str">
        <f t="shared" si="3"/>
        <v/>
      </c>
      <c r="H35" s="26">
        <f t="shared" si="4"/>
        <v>120</v>
      </c>
      <c r="I35" s="26" t="str">
        <f t="shared" si="5"/>
        <v/>
      </c>
      <c r="K35">
        <f t="shared" si="11"/>
        <v>24</v>
      </c>
      <c r="L35" s="26">
        <f t="shared" si="6"/>
        <v>60</v>
      </c>
      <c r="M35" s="26">
        <f t="shared" si="7"/>
        <v>120</v>
      </c>
      <c r="N35" s="26">
        <f t="shared" si="8"/>
        <v>180</v>
      </c>
    </row>
    <row r="36" spans="1:14" x14ac:dyDescent="0.25">
      <c r="A36">
        <f t="shared" si="9"/>
        <v>25</v>
      </c>
      <c r="B36" s="26" t="str">
        <f t="shared" si="0"/>
        <v/>
      </c>
      <c r="C36" s="26">
        <f t="shared" si="1"/>
        <v>120</v>
      </c>
      <c r="D36" s="26" t="str">
        <f t="shared" si="2"/>
        <v/>
      </c>
      <c r="F36">
        <f t="shared" si="10"/>
        <v>25</v>
      </c>
      <c r="G36" s="26" t="str">
        <f t="shared" si="3"/>
        <v/>
      </c>
      <c r="H36" s="26">
        <f t="shared" si="4"/>
        <v>120</v>
      </c>
      <c r="I36" s="26" t="str">
        <f t="shared" si="5"/>
        <v/>
      </c>
      <c r="K36">
        <f t="shared" si="11"/>
        <v>25</v>
      </c>
      <c r="L36" s="26">
        <f t="shared" si="6"/>
        <v>60</v>
      </c>
      <c r="M36" s="26">
        <f t="shared" si="7"/>
        <v>120</v>
      </c>
      <c r="N36" s="26">
        <f t="shared" si="8"/>
        <v>180</v>
      </c>
    </row>
    <row r="37" spans="1:14" x14ac:dyDescent="0.25">
      <c r="A37">
        <f t="shared" si="9"/>
        <v>26</v>
      </c>
      <c r="B37" s="26" t="str">
        <f t="shared" si="0"/>
        <v/>
      </c>
      <c r="C37" s="26">
        <f t="shared" si="1"/>
        <v>120</v>
      </c>
      <c r="D37" s="26" t="str">
        <f t="shared" si="2"/>
        <v/>
      </c>
      <c r="F37">
        <f t="shared" si="10"/>
        <v>26</v>
      </c>
      <c r="G37" s="26" t="str">
        <f t="shared" si="3"/>
        <v/>
      </c>
      <c r="H37" s="26">
        <f t="shared" si="4"/>
        <v>120</v>
      </c>
      <c r="I37" s="26" t="str">
        <f t="shared" si="5"/>
        <v/>
      </c>
      <c r="K37">
        <f t="shared" si="11"/>
        <v>26</v>
      </c>
      <c r="L37" s="26">
        <f t="shared" si="6"/>
        <v>60</v>
      </c>
      <c r="M37" s="26">
        <f t="shared" si="7"/>
        <v>120</v>
      </c>
      <c r="N37" s="26">
        <f t="shared" si="8"/>
        <v>180</v>
      </c>
    </row>
    <row r="38" spans="1:14" x14ac:dyDescent="0.25">
      <c r="A38">
        <f t="shared" si="9"/>
        <v>27</v>
      </c>
      <c r="B38" s="26" t="str">
        <f t="shared" si="0"/>
        <v/>
      </c>
      <c r="C38" s="26">
        <f t="shared" si="1"/>
        <v>120</v>
      </c>
      <c r="D38" s="26" t="str">
        <f t="shared" si="2"/>
        <v/>
      </c>
      <c r="F38">
        <f t="shared" si="10"/>
        <v>27</v>
      </c>
      <c r="G38" s="26" t="str">
        <f t="shared" si="3"/>
        <v/>
      </c>
      <c r="H38" s="26">
        <f t="shared" si="4"/>
        <v>120</v>
      </c>
      <c r="I38" s="26" t="str">
        <f t="shared" si="5"/>
        <v/>
      </c>
      <c r="K38">
        <f t="shared" si="11"/>
        <v>27</v>
      </c>
      <c r="L38" s="26">
        <f t="shared" si="6"/>
        <v>60</v>
      </c>
      <c r="M38" s="26">
        <f t="shared" si="7"/>
        <v>120</v>
      </c>
      <c r="N38" s="26">
        <f t="shared" si="8"/>
        <v>180</v>
      </c>
    </row>
    <row r="39" spans="1:14" x14ac:dyDescent="0.25">
      <c r="A39">
        <f t="shared" si="9"/>
        <v>28</v>
      </c>
      <c r="B39" s="26" t="str">
        <f t="shared" si="0"/>
        <v/>
      </c>
      <c r="C39" s="26">
        <f t="shared" si="1"/>
        <v>120</v>
      </c>
      <c r="D39" s="26" t="str">
        <f t="shared" si="2"/>
        <v/>
      </c>
      <c r="F39">
        <f t="shared" si="10"/>
        <v>28</v>
      </c>
      <c r="G39" s="26" t="str">
        <f t="shared" si="3"/>
        <v/>
      </c>
      <c r="H39" s="26">
        <f t="shared" si="4"/>
        <v>120</v>
      </c>
      <c r="I39" s="26" t="str">
        <f t="shared" si="5"/>
        <v/>
      </c>
      <c r="K39">
        <f t="shared" si="11"/>
        <v>28</v>
      </c>
      <c r="L39" s="26">
        <f t="shared" si="6"/>
        <v>60</v>
      </c>
      <c r="M39" s="26">
        <f t="shared" si="7"/>
        <v>120</v>
      </c>
      <c r="N39" s="26">
        <f t="shared" si="8"/>
        <v>180</v>
      </c>
    </row>
    <row r="40" spans="1:14" x14ac:dyDescent="0.25">
      <c r="A40">
        <f t="shared" si="9"/>
        <v>29</v>
      </c>
      <c r="B40" s="26" t="str">
        <f t="shared" si="0"/>
        <v/>
      </c>
      <c r="C40" s="26">
        <f t="shared" si="1"/>
        <v>120</v>
      </c>
      <c r="D40" s="26" t="str">
        <f t="shared" si="2"/>
        <v/>
      </c>
      <c r="F40">
        <f t="shared" si="10"/>
        <v>29</v>
      </c>
      <c r="G40" s="26" t="str">
        <f t="shared" si="3"/>
        <v/>
      </c>
      <c r="H40" s="26">
        <f t="shared" si="4"/>
        <v>120</v>
      </c>
      <c r="I40" s="26" t="str">
        <f t="shared" si="5"/>
        <v/>
      </c>
      <c r="K40">
        <f t="shared" si="11"/>
        <v>29</v>
      </c>
      <c r="L40" s="26">
        <f t="shared" si="6"/>
        <v>60</v>
      </c>
      <c r="M40" s="26">
        <f t="shared" si="7"/>
        <v>120</v>
      </c>
      <c r="N40" s="26">
        <f t="shared" si="8"/>
        <v>180</v>
      </c>
    </row>
    <row r="41" spans="1:14" x14ac:dyDescent="0.25">
      <c r="A41">
        <f t="shared" si="9"/>
        <v>30</v>
      </c>
      <c r="B41" s="26" t="str">
        <f t="shared" si="0"/>
        <v/>
      </c>
      <c r="C41" s="26">
        <f t="shared" si="1"/>
        <v>120</v>
      </c>
      <c r="D41" s="26" t="str">
        <f t="shared" si="2"/>
        <v/>
      </c>
      <c r="F41">
        <f t="shared" si="10"/>
        <v>30</v>
      </c>
      <c r="G41" s="26" t="str">
        <f t="shared" si="3"/>
        <v/>
      </c>
      <c r="H41" s="26">
        <f t="shared" si="4"/>
        <v>120</v>
      </c>
      <c r="I41" s="26" t="str">
        <f t="shared" si="5"/>
        <v/>
      </c>
      <c r="K41">
        <f t="shared" si="11"/>
        <v>30</v>
      </c>
      <c r="L41" s="26">
        <f t="shared" si="6"/>
        <v>60</v>
      </c>
      <c r="M41" s="26">
        <f t="shared" si="7"/>
        <v>120</v>
      </c>
      <c r="N41" s="26">
        <f t="shared" si="8"/>
        <v>180</v>
      </c>
    </row>
    <row r="42" spans="1:14" x14ac:dyDescent="0.25">
      <c r="A42">
        <f t="shared" si="9"/>
        <v>31</v>
      </c>
      <c r="B42" s="26" t="str">
        <f t="shared" si="0"/>
        <v/>
      </c>
      <c r="C42" s="26">
        <f t="shared" si="1"/>
        <v>120</v>
      </c>
      <c r="D42" s="26" t="str">
        <f t="shared" si="2"/>
        <v/>
      </c>
      <c r="F42">
        <f t="shared" si="10"/>
        <v>31</v>
      </c>
      <c r="G42" s="26" t="str">
        <f t="shared" si="3"/>
        <v/>
      </c>
      <c r="H42" s="26">
        <f t="shared" si="4"/>
        <v>120</v>
      </c>
      <c r="I42" s="26" t="str">
        <f t="shared" si="5"/>
        <v/>
      </c>
      <c r="K42">
        <f t="shared" si="11"/>
        <v>31</v>
      </c>
      <c r="L42" s="26">
        <f t="shared" si="6"/>
        <v>60</v>
      </c>
      <c r="M42" s="26">
        <f t="shared" si="7"/>
        <v>120</v>
      </c>
      <c r="N42" s="26">
        <f t="shared" si="8"/>
        <v>180</v>
      </c>
    </row>
    <row r="43" spans="1:14" x14ac:dyDescent="0.25">
      <c r="A43">
        <f t="shared" si="9"/>
        <v>32</v>
      </c>
      <c r="B43" s="26" t="str">
        <f t="shared" si="0"/>
        <v/>
      </c>
      <c r="C43" s="26">
        <f t="shared" si="1"/>
        <v>120</v>
      </c>
      <c r="D43" s="26" t="str">
        <f t="shared" si="2"/>
        <v/>
      </c>
      <c r="F43">
        <f t="shared" si="10"/>
        <v>32</v>
      </c>
      <c r="G43" s="26" t="str">
        <f t="shared" si="3"/>
        <v/>
      </c>
      <c r="H43" s="26">
        <f t="shared" si="4"/>
        <v>120</v>
      </c>
      <c r="I43" s="26" t="str">
        <f t="shared" si="5"/>
        <v/>
      </c>
      <c r="K43">
        <f t="shared" si="11"/>
        <v>32</v>
      </c>
      <c r="L43" s="26">
        <f t="shared" si="6"/>
        <v>60</v>
      </c>
      <c r="M43" s="26">
        <f t="shared" si="7"/>
        <v>120</v>
      </c>
      <c r="N43" s="26">
        <f t="shared" si="8"/>
        <v>180</v>
      </c>
    </row>
    <row r="44" spans="1:14" x14ac:dyDescent="0.25">
      <c r="A44">
        <f t="shared" si="9"/>
        <v>33</v>
      </c>
      <c r="B44" s="26" t="str">
        <f t="shared" ref="B44:B75" si="12">IF(OR($B$9=$A44,$B$9&gt;$A44),$B$8,"")</f>
        <v/>
      </c>
      <c r="C44" s="26">
        <f t="shared" ref="C44:C75" si="13">IF(OR($C$9=$A44,$C$9&gt;$A44),$C$8,"")</f>
        <v>120</v>
      </c>
      <c r="D44" s="26" t="str">
        <f t="shared" ref="D44:D75" si="14">IF(OR($D$9=$A44,$D$9&gt;$A44),$D$8,"")</f>
        <v/>
      </c>
      <c r="F44">
        <f t="shared" si="10"/>
        <v>33</v>
      </c>
      <c r="G44" s="26" t="str">
        <f t="shared" ref="G44:G75" si="15">IF(OR($G$9=$A44,$G$9&gt;$A44),$G$8,"")</f>
        <v/>
      </c>
      <c r="H44" s="26">
        <f t="shared" ref="H44:H75" si="16">IF(OR($H$9=$A44,$H$9&gt;$A44),$H$8,"")</f>
        <v>120</v>
      </c>
      <c r="I44" s="26" t="str">
        <f t="shared" ref="I44:I75" si="17">IF(OR($I$9=$A44,$I$9&gt;$A44),$I$8,"")</f>
        <v/>
      </c>
      <c r="K44">
        <f t="shared" si="11"/>
        <v>33</v>
      </c>
      <c r="L44" s="26">
        <f t="shared" ref="L44:L75" si="18">IF(OR($L$9=$A44,$L$9&gt;$A44),$L$8,"")</f>
        <v>60</v>
      </c>
      <c r="M44" s="26">
        <f t="shared" ref="M44:M75" si="19">IF(OR($M$9=$A44,$M$9&gt;$A44),$M$8,"")</f>
        <v>120</v>
      </c>
      <c r="N44" s="26">
        <f t="shared" ref="N44:N75" si="20">IF(OR($N$9=$A44,$N$9&gt;$A44),$N$8,"")</f>
        <v>180</v>
      </c>
    </row>
    <row r="45" spans="1:14" x14ac:dyDescent="0.25">
      <c r="A45">
        <f t="shared" si="9"/>
        <v>34</v>
      </c>
      <c r="B45" s="26" t="str">
        <f t="shared" si="12"/>
        <v/>
      </c>
      <c r="C45" s="26">
        <f t="shared" si="13"/>
        <v>120</v>
      </c>
      <c r="D45" s="26" t="str">
        <f t="shared" si="14"/>
        <v/>
      </c>
      <c r="F45">
        <f t="shared" si="10"/>
        <v>34</v>
      </c>
      <c r="G45" s="26" t="str">
        <f t="shared" si="15"/>
        <v/>
      </c>
      <c r="H45" s="26">
        <f t="shared" si="16"/>
        <v>120</v>
      </c>
      <c r="I45" s="26" t="str">
        <f t="shared" si="17"/>
        <v/>
      </c>
      <c r="K45">
        <f t="shared" si="11"/>
        <v>34</v>
      </c>
      <c r="L45" s="26" t="str">
        <f t="shared" si="18"/>
        <v/>
      </c>
      <c r="M45" s="26">
        <f t="shared" si="19"/>
        <v>120</v>
      </c>
      <c r="N45" s="26" t="str">
        <f t="shared" si="20"/>
        <v/>
      </c>
    </row>
    <row r="46" spans="1:14" x14ac:dyDescent="0.25">
      <c r="A46">
        <f t="shared" si="9"/>
        <v>35</v>
      </c>
      <c r="B46" s="26" t="str">
        <f t="shared" si="12"/>
        <v/>
      </c>
      <c r="C46" s="26">
        <f t="shared" si="13"/>
        <v>120</v>
      </c>
      <c r="D46" s="26" t="str">
        <f t="shared" si="14"/>
        <v/>
      </c>
      <c r="F46">
        <f t="shared" si="10"/>
        <v>35</v>
      </c>
      <c r="G46" s="26" t="str">
        <f t="shared" si="15"/>
        <v/>
      </c>
      <c r="H46" s="26">
        <f t="shared" si="16"/>
        <v>120</v>
      </c>
      <c r="I46" s="26" t="str">
        <f t="shared" si="17"/>
        <v/>
      </c>
      <c r="K46">
        <f t="shared" si="11"/>
        <v>35</v>
      </c>
      <c r="L46" s="26" t="str">
        <f t="shared" si="18"/>
        <v/>
      </c>
      <c r="M46" s="26" t="str">
        <f t="shared" si="19"/>
        <v/>
      </c>
      <c r="N46" s="26" t="str">
        <f t="shared" si="20"/>
        <v/>
      </c>
    </row>
    <row r="47" spans="1:14" x14ac:dyDescent="0.25">
      <c r="A47">
        <f t="shared" si="9"/>
        <v>36</v>
      </c>
      <c r="B47" s="26" t="str">
        <f t="shared" si="12"/>
        <v/>
      </c>
      <c r="C47" s="26">
        <f t="shared" si="13"/>
        <v>120</v>
      </c>
      <c r="D47" s="26" t="str">
        <f t="shared" si="14"/>
        <v/>
      </c>
      <c r="F47">
        <f t="shared" si="10"/>
        <v>36</v>
      </c>
      <c r="G47" s="26" t="str">
        <f t="shared" si="15"/>
        <v/>
      </c>
      <c r="H47" s="26">
        <f t="shared" si="16"/>
        <v>120</v>
      </c>
      <c r="I47" s="26" t="str">
        <f t="shared" si="17"/>
        <v/>
      </c>
      <c r="K47">
        <f t="shared" si="11"/>
        <v>36</v>
      </c>
      <c r="L47" s="26" t="str">
        <f t="shared" si="18"/>
        <v/>
      </c>
      <c r="M47" s="26" t="str">
        <f t="shared" si="19"/>
        <v/>
      </c>
      <c r="N47" s="26" t="str">
        <f t="shared" si="20"/>
        <v/>
      </c>
    </row>
    <row r="48" spans="1:14" x14ac:dyDescent="0.25">
      <c r="A48">
        <f t="shared" si="9"/>
        <v>37</v>
      </c>
      <c r="B48" s="26" t="str">
        <f t="shared" si="12"/>
        <v/>
      </c>
      <c r="C48" s="26">
        <f t="shared" si="13"/>
        <v>120</v>
      </c>
      <c r="D48" s="26" t="str">
        <f t="shared" si="14"/>
        <v/>
      </c>
      <c r="F48">
        <f t="shared" si="10"/>
        <v>37</v>
      </c>
      <c r="G48" s="26" t="str">
        <f t="shared" si="15"/>
        <v/>
      </c>
      <c r="H48" s="26">
        <f t="shared" si="16"/>
        <v>120</v>
      </c>
      <c r="I48" s="26" t="str">
        <f t="shared" si="17"/>
        <v/>
      </c>
      <c r="K48">
        <f t="shared" si="11"/>
        <v>37</v>
      </c>
      <c r="L48" s="26" t="str">
        <f t="shared" si="18"/>
        <v/>
      </c>
      <c r="M48" s="26" t="str">
        <f t="shared" si="19"/>
        <v/>
      </c>
      <c r="N48" s="26" t="str">
        <f t="shared" si="20"/>
        <v/>
      </c>
    </row>
    <row r="49" spans="1:14" x14ac:dyDescent="0.25">
      <c r="A49">
        <f t="shared" si="9"/>
        <v>38</v>
      </c>
      <c r="B49" s="26" t="str">
        <f t="shared" si="12"/>
        <v/>
      </c>
      <c r="C49" s="26">
        <f t="shared" si="13"/>
        <v>120</v>
      </c>
      <c r="D49" s="26" t="str">
        <f t="shared" si="14"/>
        <v/>
      </c>
      <c r="F49">
        <f t="shared" si="10"/>
        <v>38</v>
      </c>
      <c r="G49" s="26" t="str">
        <f t="shared" si="15"/>
        <v/>
      </c>
      <c r="H49" s="26">
        <f t="shared" si="16"/>
        <v>120</v>
      </c>
      <c r="I49" s="26" t="str">
        <f t="shared" si="17"/>
        <v/>
      </c>
      <c r="K49">
        <f t="shared" si="11"/>
        <v>38</v>
      </c>
      <c r="L49" s="26" t="str">
        <f t="shared" si="18"/>
        <v/>
      </c>
      <c r="M49" s="26" t="str">
        <f t="shared" si="19"/>
        <v/>
      </c>
      <c r="N49" s="26" t="str">
        <f t="shared" si="20"/>
        <v/>
      </c>
    </row>
    <row r="50" spans="1:14" x14ac:dyDescent="0.25">
      <c r="A50">
        <f t="shared" si="9"/>
        <v>39</v>
      </c>
      <c r="B50" s="26" t="str">
        <f t="shared" si="12"/>
        <v/>
      </c>
      <c r="C50" s="26">
        <f t="shared" si="13"/>
        <v>120</v>
      </c>
      <c r="D50" s="26" t="str">
        <f t="shared" si="14"/>
        <v/>
      </c>
      <c r="F50">
        <f t="shared" si="10"/>
        <v>39</v>
      </c>
      <c r="G50" s="26" t="str">
        <f t="shared" si="15"/>
        <v/>
      </c>
      <c r="H50" s="26">
        <f t="shared" si="16"/>
        <v>120</v>
      </c>
      <c r="I50" s="26" t="str">
        <f t="shared" si="17"/>
        <v/>
      </c>
      <c r="K50">
        <f t="shared" si="11"/>
        <v>39</v>
      </c>
      <c r="L50" s="26" t="str">
        <f t="shared" si="18"/>
        <v/>
      </c>
      <c r="M50" s="26" t="str">
        <f t="shared" si="19"/>
        <v/>
      </c>
      <c r="N50" s="26" t="str">
        <f t="shared" si="20"/>
        <v/>
      </c>
    </row>
    <row r="51" spans="1:14" x14ac:dyDescent="0.25">
      <c r="A51">
        <f t="shared" si="9"/>
        <v>40</v>
      </c>
      <c r="B51" s="26" t="str">
        <f t="shared" si="12"/>
        <v/>
      </c>
      <c r="C51" s="26">
        <f t="shared" si="13"/>
        <v>120</v>
      </c>
      <c r="D51" s="26" t="str">
        <f t="shared" si="14"/>
        <v/>
      </c>
      <c r="F51">
        <f t="shared" si="10"/>
        <v>40</v>
      </c>
      <c r="G51" s="26" t="str">
        <f t="shared" si="15"/>
        <v/>
      </c>
      <c r="H51" s="26">
        <f t="shared" si="16"/>
        <v>120</v>
      </c>
      <c r="I51" s="26" t="str">
        <f t="shared" si="17"/>
        <v/>
      </c>
      <c r="K51">
        <f t="shared" si="11"/>
        <v>40</v>
      </c>
      <c r="L51" s="26" t="str">
        <f t="shared" si="18"/>
        <v/>
      </c>
      <c r="M51" s="26" t="str">
        <f t="shared" si="19"/>
        <v/>
      </c>
      <c r="N51" s="26" t="str">
        <f t="shared" si="20"/>
        <v/>
      </c>
    </row>
    <row r="52" spans="1:14" x14ac:dyDescent="0.25">
      <c r="A52">
        <f t="shared" si="9"/>
        <v>41</v>
      </c>
      <c r="B52" s="26" t="str">
        <f t="shared" si="12"/>
        <v/>
      </c>
      <c r="C52" s="26">
        <f t="shared" si="13"/>
        <v>120</v>
      </c>
      <c r="D52" s="26" t="str">
        <f t="shared" si="14"/>
        <v/>
      </c>
      <c r="F52">
        <f t="shared" si="10"/>
        <v>41</v>
      </c>
      <c r="G52" s="26" t="str">
        <f t="shared" si="15"/>
        <v/>
      </c>
      <c r="H52" s="26">
        <f t="shared" si="16"/>
        <v>120</v>
      </c>
      <c r="I52" s="26" t="str">
        <f t="shared" si="17"/>
        <v/>
      </c>
      <c r="K52">
        <f t="shared" si="11"/>
        <v>41</v>
      </c>
      <c r="L52" s="26" t="str">
        <f t="shared" si="18"/>
        <v/>
      </c>
      <c r="M52" s="26" t="str">
        <f t="shared" si="19"/>
        <v/>
      </c>
      <c r="N52" s="26" t="str">
        <f t="shared" si="20"/>
        <v/>
      </c>
    </row>
    <row r="53" spans="1:14" x14ac:dyDescent="0.25">
      <c r="A53">
        <f t="shared" si="9"/>
        <v>42</v>
      </c>
      <c r="B53" s="26" t="str">
        <f t="shared" si="12"/>
        <v/>
      </c>
      <c r="C53" s="26">
        <f t="shared" si="13"/>
        <v>120</v>
      </c>
      <c r="D53" s="26" t="str">
        <f t="shared" si="14"/>
        <v/>
      </c>
      <c r="F53">
        <f t="shared" si="10"/>
        <v>42</v>
      </c>
      <c r="G53" s="26" t="str">
        <f t="shared" si="15"/>
        <v/>
      </c>
      <c r="H53" s="26">
        <f t="shared" si="16"/>
        <v>120</v>
      </c>
      <c r="I53" s="26" t="str">
        <f t="shared" si="17"/>
        <v/>
      </c>
      <c r="K53">
        <f t="shared" si="11"/>
        <v>42</v>
      </c>
      <c r="L53" s="26" t="str">
        <f t="shared" si="18"/>
        <v/>
      </c>
      <c r="M53" s="26" t="str">
        <f t="shared" si="19"/>
        <v/>
      </c>
      <c r="N53" s="26" t="str">
        <f t="shared" si="20"/>
        <v/>
      </c>
    </row>
    <row r="54" spans="1:14" x14ac:dyDescent="0.25">
      <c r="A54">
        <f t="shared" si="9"/>
        <v>43</v>
      </c>
      <c r="B54" s="26" t="str">
        <f t="shared" si="12"/>
        <v/>
      </c>
      <c r="C54" s="26">
        <f t="shared" si="13"/>
        <v>120</v>
      </c>
      <c r="D54" s="26" t="str">
        <f t="shared" si="14"/>
        <v/>
      </c>
      <c r="F54">
        <f t="shared" si="10"/>
        <v>43</v>
      </c>
      <c r="G54" s="26" t="str">
        <f t="shared" si="15"/>
        <v/>
      </c>
      <c r="H54" s="26">
        <f t="shared" si="16"/>
        <v>120</v>
      </c>
      <c r="I54" s="26" t="str">
        <f t="shared" si="17"/>
        <v/>
      </c>
      <c r="K54">
        <f t="shared" si="11"/>
        <v>43</v>
      </c>
      <c r="L54" s="26" t="str">
        <f t="shared" si="18"/>
        <v/>
      </c>
      <c r="M54" s="26" t="str">
        <f t="shared" si="19"/>
        <v/>
      </c>
      <c r="N54" s="26" t="str">
        <f t="shared" si="20"/>
        <v/>
      </c>
    </row>
    <row r="55" spans="1:14" x14ac:dyDescent="0.25">
      <c r="A55">
        <f t="shared" si="9"/>
        <v>44</v>
      </c>
      <c r="B55" s="26" t="str">
        <f t="shared" si="12"/>
        <v/>
      </c>
      <c r="C55" s="26">
        <f t="shared" si="13"/>
        <v>120</v>
      </c>
      <c r="D55" s="26" t="str">
        <f t="shared" si="14"/>
        <v/>
      </c>
      <c r="F55">
        <f t="shared" si="10"/>
        <v>44</v>
      </c>
      <c r="G55" s="26" t="str">
        <f t="shared" si="15"/>
        <v/>
      </c>
      <c r="H55" s="26">
        <f t="shared" si="16"/>
        <v>120</v>
      </c>
      <c r="I55" s="26" t="str">
        <f t="shared" si="17"/>
        <v/>
      </c>
      <c r="K55">
        <f t="shared" si="11"/>
        <v>44</v>
      </c>
      <c r="L55" s="26" t="str">
        <f t="shared" si="18"/>
        <v/>
      </c>
      <c r="M55" s="26" t="str">
        <f t="shared" si="19"/>
        <v/>
      </c>
      <c r="N55" s="26" t="str">
        <f t="shared" si="20"/>
        <v/>
      </c>
    </row>
    <row r="56" spans="1:14" x14ac:dyDescent="0.25">
      <c r="A56">
        <f t="shared" si="9"/>
        <v>45</v>
      </c>
      <c r="B56" s="26" t="str">
        <f t="shared" si="12"/>
        <v/>
      </c>
      <c r="C56" s="26">
        <f t="shared" si="13"/>
        <v>120</v>
      </c>
      <c r="D56" s="26" t="str">
        <f t="shared" si="14"/>
        <v/>
      </c>
      <c r="F56">
        <f t="shared" si="10"/>
        <v>45</v>
      </c>
      <c r="G56" s="26" t="str">
        <f t="shared" si="15"/>
        <v/>
      </c>
      <c r="H56" s="26">
        <f t="shared" si="16"/>
        <v>120</v>
      </c>
      <c r="I56" s="26" t="str">
        <f t="shared" si="17"/>
        <v/>
      </c>
      <c r="K56">
        <f t="shared" si="11"/>
        <v>45</v>
      </c>
      <c r="L56" s="26" t="str">
        <f t="shared" si="18"/>
        <v/>
      </c>
      <c r="M56" s="26" t="str">
        <f t="shared" si="19"/>
        <v/>
      </c>
      <c r="N56" s="26" t="str">
        <f t="shared" si="20"/>
        <v/>
      </c>
    </row>
    <row r="57" spans="1:14" x14ac:dyDescent="0.25">
      <c r="A57">
        <f t="shared" si="9"/>
        <v>46</v>
      </c>
      <c r="B57" s="26" t="str">
        <f t="shared" si="12"/>
        <v/>
      </c>
      <c r="C57" s="26">
        <f t="shared" si="13"/>
        <v>120</v>
      </c>
      <c r="D57" s="26" t="str">
        <f t="shared" si="14"/>
        <v/>
      </c>
      <c r="F57">
        <f t="shared" si="10"/>
        <v>46</v>
      </c>
      <c r="G57" s="26" t="str">
        <f t="shared" si="15"/>
        <v/>
      </c>
      <c r="H57" s="26">
        <f t="shared" si="16"/>
        <v>120</v>
      </c>
      <c r="I57" s="26" t="str">
        <f t="shared" si="17"/>
        <v/>
      </c>
      <c r="K57">
        <f t="shared" si="11"/>
        <v>46</v>
      </c>
      <c r="L57" s="26" t="str">
        <f t="shared" si="18"/>
        <v/>
      </c>
      <c r="M57" s="26" t="str">
        <f t="shared" si="19"/>
        <v/>
      </c>
      <c r="N57" s="26" t="str">
        <f t="shared" si="20"/>
        <v/>
      </c>
    </row>
    <row r="58" spans="1:14" x14ac:dyDescent="0.25">
      <c r="A58">
        <f t="shared" si="9"/>
        <v>47</v>
      </c>
      <c r="B58" s="26" t="str">
        <f t="shared" si="12"/>
        <v/>
      </c>
      <c r="C58" s="26">
        <f t="shared" si="13"/>
        <v>120</v>
      </c>
      <c r="D58" s="26" t="str">
        <f t="shared" si="14"/>
        <v/>
      </c>
      <c r="F58">
        <f t="shared" si="10"/>
        <v>47</v>
      </c>
      <c r="G58" s="26" t="str">
        <f t="shared" si="15"/>
        <v/>
      </c>
      <c r="H58" s="26">
        <f t="shared" si="16"/>
        <v>120</v>
      </c>
      <c r="I58" s="26" t="str">
        <f t="shared" si="17"/>
        <v/>
      </c>
      <c r="K58">
        <f t="shared" si="11"/>
        <v>47</v>
      </c>
      <c r="L58" s="26" t="str">
        <f t="shared" si="18"/>
        <v/>
      </c>
      <c r="M58" s="26" t="str">
        <f t="shared" si="19"/>
        <v/>
      </c>
      <c r="N58" s="26" t="str">
        <f t="shared" si="20"/>
        <v/>
      </c>
    </row>
    <row r="59" spans="1:14" x14ac:dyDescent="0.25">
      <c r="A59">
        <f t="shared" si="9"/>
        <v>48</v>
      </c>
      <c r="B59" s="26" t="str">
        <f t="shared" si="12"/>
        <v/>
      </c>
      <c r="C59" s="26">
        <f t="shared" si="13"/>
        <v>120</v>
      </c>
      <c r="D59" s="26" t="str">
        <f t="shared" si="14"/>
        <v/>
      </c>
      <c r="F59">
        <f t="shared" si="10"/>
        <v>48</v>
      </c>
      <c r="G59" s="26" t="str">
        <f t="shared" si="15"/>
        <v/>
      </c>
      <c r="H59" s="26">
        <f t="shared" si="16"/>
        <v>120</v>
      </c>
      <c r="I59" s="26" t="str">
        <f t="shared" si="17"/>
        <v/>
      </c>
      <c r="K59">
        <f t="shared" si="11"/>
        <v>48</v>
      </c>
      <c r="L59" s="26" t="str">
        <f t="shared" si="18"/>
        <v/>
      </c>
      <c r="M59" s="26" t="str">
        <f t="shared" si="19"/>
        <v/>
      </c>
      <c r="N59" s="26" t="str">
        <f t="shared" si="20"/>
        <v/>
      </c>
    </row>
    <row r="60" spans="1:14" x14ac:dyDescent="0.25">
      <c r="A60">
        <f t="shared" si="9"/>
        <v>49</v>
      </c>
      <c r="B60" s="26" t="str">
        <f t="shared" si="12"/>
        <v/>
      </c>
      <c r="C60" s="26">
        <f t="shared" si="13"/>
        <v>120</v>
      </c>
      <c r="D60" s="26" t="str">
        <f t="shared" si="14"/>
        <v/>
      </c>
      <c r="F60">
        <f t="shared" si="10"/>
        <v>49</v>
      </c>
      <c r="G60" s="26" t="str">
        <f t="shared" si="15"/>
        <v/>
      </c>
      <c r="H60" s="26">
        <f t="shared" si="16"/>
        <v>120</v>
      </c>
      <c r="I60" s="26" t="str">
        <f t="shared" si="17"/>
        <v/>
      </c>
      <c r="K60">
        <f t="shared" si="11"/>
        <v>49</v>
      </c>
      <c r="L60" s="26" t="str">
        <f t="shared" si="18"/>
        <v/>
      </c>
      <c r="M60" s="26" t="str">
        <f t="shared" si="19"/>
        <v/>
      </c>
      <c r="N60" s="26" t="str">
        <f t="shared" si="20"/>
        <v/>
      </c>
    </row>
    <row r="61" spans="1:14" x14ac:dyDescent="0.25">
      <c r="A61">
        <f t="shared" si="9"/>
        <v>50</v>
      </c>
      <c r="B61" s="26" t="str">
        <f t="shared" si="12"/>
        <v/>
      </c>
      <c r="C61" s="26">
        <f t="shared" si="13"/>
        <v>120</v>
      </c>
      <c r="D61" s="26" t="str">
        <f t="shared" si="14"/>
        <v/>
      </c>
      <c r="F61">
        <f t="shared" si="10"/>
        <v>50</v>
      </c>
      <c r="G61" s="26" t="str">
        <f t="shared" si="15"/>
        <v/>
      </c>
      <c r="H61" s="26">
        <f t="shared" si="16"/>
        <v>120</v>
      </c>
      <c r="I61" s="26" t="str">
        <f t="shared" si="17"/>
        <v/>
      </c>
      <c r="K61">
        <f t="shared" si="11"/>
        <v>50</v>
      </c>
      <c r="L61" s="26" t="str">
        <f t="shared" si="18"/>
        <v/>
      </c>
      <c r="M61" s="26" t="str">
        <f t="shared" si="19"/>
        <v/>
      </c>
      <c r="N61" s="26" t="str">
        <f t="shared" si="20"/>
        <v/>
      </c>
    </row>
    <row r="62" spans="1:14" x14ac:dyDescent="0.25">
      <c r="A62">
        <f t="shared" si="9"/>
        <v>51</v>
      </c>
      <c r="B62" s="26" t="str">
        <f t="shared" si="12"/>
        <v/>
      </c>
      <c r="C62" s="26">
        <f t="shared" si="13"/>
        <v>120</v>
      </c>
      <c r="D62" s="26" t="str">
        <f t="shared" si="14"/>
        <v/>
      </c>
      <c r="F62">
        <f t="shared" si="10"/>
        <v>51</v>
      </c>
      <c r="G62" s="26" t="str">
        <f t="shared" si="15"/>
        <v/>
      </c>
      <c r="H62" s="26">
        <f t="shared" si="16"/>
        <v>120</v>
      </c>
      <c r="I62" s="26" t="str">
        <f t="shared" si="17"/>
        <v/>
      </c>
      <c r="K62">
        <f t="shared" si="11"/>
        <v>51</v>
      </c>
      <c r="L62" s="26" t="str">
        <f t="shared" si="18"/>
        <v/>
      </c>
      <c r="M62" s="26" t="str">
        <f t="shared" si="19"/>
        <v/>
      </c>
      <c r="N62" s="26" t="str">
        <f t="shared" si="20"/>
        <v/>
      </c>
    </row>
    <row r="63" spans="1:14" x14ac:dyDescent="0.25">
      <c r="A63">
        <f t="shared" si="9"/>
        <v>52</v>
      </c>
      <c r="B63" s="26" t="str">
        <f t="shared" si="12"/>
        <v/>
      </c>
      <c r="C63" s="26">
        <f t="shared" si="13"/>
        <v>120</v>
      </c>
      <c r="D63" s="26" t="str">
        <f t="shared" si="14"/>
        <v/>
      </c>
      <c r="F63">
        <f t="shared" si="10"/>
        <v>52</v>
      </c>
      <c r="G63" s="26" t="str">
        <f t="shared" si="15"/>
        <v/>
      </c>
      <c r="H63" s="26">
        <f t="shared" si="16"/>
        <v>120</v>
      </c>
      <c r="I63" s="26" t="str">
        <f t="shared" si="17"/>
        <v/>
      </c>
      <c r="K63">
        <f t="shared" si="11"/>
        <v>52</v>
      </c>
      <c r="L63" s="26" t="str">
        <f t="shared" si="18"/>
        <v/>
      </c>
      <c r="M63" s="26" t="str">
        <f t="shared" si="19"/>
        <v/>
      </c>
      <c r="N63" s="26" t="str">
        <f t="shared" si="20"/>
        <v/>
      </c>
    </row>
    <row r="64" spans="1:14" x14ac:dyDescent="0.25">
      <c r="A64">
        <f t="shared" si="9"/>
        <v>53</v>
      </c>
      <c r="B64" s="26" t="str">
        <f t="shared" si="12"/>
        <v/>
      </c>
      <c r="C64" s="26">
        <f t="shared" si="13"/>
        <v>120</v>
      </c>
      <c r="D64" s="26" t="str">
        <f t="shared" si="14"/>
        <v/>
      </c>
      <c r="F64">
        <f t="shared" si="10"/>
        <v>53</v>
      </c>
      <c r="G64" s="26" t="str">
        <f t="shared" si="15"/>
        <v/>
      </c>
      <c r="H64" s="26">
        <f t="shared" si="16"/>
        <v>120</v>
      </c>
      <c r="I64" s="26" t="str">
        <f t="shared" si="17"/>
        <v/>
      </c>
      <c r="K64">
        <f t="shared" si="11"/>
        <v>53</v>
      </c>
      <c r="L64" s="26" t="str">
        <f t="shared" si="18"/>
        <v/>
      </c>
      <c r="M64" s="26" t="str">
        <f t="shared" si="19"/>
        <v/>
      </c>
      <c r="N64" s="26" t="str">
        <f t="shared" si="20"/>
        <v/>
      </c>
    </row>
    <row r="65" spans="1:14" x14ac:dyDescent="0.25">
      <c r="A65">
        <f t="shared" si="9"/>
        <v>54</v>
      </c>
      <c r="B65" s="26" t="str">
        <f t="shared" si="12"/>
        <v/>
      </c>
      <c r="C65" s="26">
        <f t="shared" si="13"/>
        <v>120</v>
      </c>
      <c r="D65" s="26" t="str">
        <f t="shared" si="14"/>
        <v/>
      </c>
      <c r="F65">
        <f t="shared" si="10"/>
        <v>54</v>
      </c>
      <c r="G65" s="26" t="str">
        <f t="shared" si="15"/>
        <v/>
      </c>
      <c r="H65" s="26">
        <f t="shared" si="16"/>
        <v>120</v>
      </c>
      <c r="I65" s="26" t="str">
        <f t="shared" si="17"/>
        <v/>
      </c>
      <c r="K65">
        <f t="shared" si="11"/>
        <v>54</v>
      </c>
      <c r="L65" s="26" t="str">
        <f t="shared" si="18"/>
        <v/>
      </c>
      <c r="M65" s="26" t="str">
        <f t="shared" si="19"/>
        <v/>
      </c>
      <c r="N65" s="26" t="str">
        <f t="shared" si="20"/>
        <v/>
      </c>
    </row>
    <row r="66" spans="1:14" x14ac:dyDescent="0.25">
      <c r="A66">
        <f t="shared" si="9"/>
        <v>55</v>
      </c>
      <c r="B66" s="26" t="str">
        <f t="shared" si="12"/>
        <v/>
      </c>
      <c r="C66" s="26">
        <f t="shared" si="13"/>
        <v>120</v>
      </c>
      <c r="D66" s="26" t="str">
        <f t="shared" si="14"/>
        <v/>
      </c>
      <c r="F66">
        <f t="shared" si="10"/>
        <v>55</v>
      </c>
      <c r="G66" s="26" t="str">
        <f t="shared" si="15"/>
        <v/>
      </c>
      <c r="H66" s="26">
        <f t="shared" si="16"/>
        <v>120</v>
      </c>
      <c r="I66" s="26" t="str">
        <f t="shared" si="17"/>
        <v/>
      </c>
      <c r="K66">
        <f t="shared" si="11"/>
        <v>55</v>
      </c>
      <c r="L66" s="26" t="str">
        <f t="shared" si="18"/>
        <v/>
      </c>
      <c r="M66" s="26" t="str">
        <f t="shared" si="19"/>
        <v/>
      </c>
      <c r="N66" s="26" t="str">
        <f t="shared" si="20"/>
        <v/>
      </c>
    </row>
    <row r="67" spans="1:14" x14ac:dyDescent="0.25">
      <c r="A67">
        <f t="shared" si="9"/>
        <v>56</v>
      </c>
      <c r="B67" s="26" t="str">
        <f t="shared" si="12"/>
        <v/>
      </c>
      <c r="C67" s="26">
        <f t="shared" si="13"/>
        <v>120</v>
      </c>
      <c r="D67" s="26" t="str">
        <f t="shared" si="14"/>
        <v/>
      </c>
      <c r="F67">
        <f t="shared" si="10"/>
        <v>56</v>
      </c>
      <c r="G67" s="26" t="str">
        <f t="shared" si="15"/>
        <v/>
      </c>
      <c r="H67" s="26">
        <f t="shared" si="16"/>
        <v>120</v>
      </c>
      <c r="I67" s="26" t="str">
        <f t="shared" si="17"/>
        <v/>
      </c>
      <c r="K67">
        <f t="shared" si="11"/>
        <v>56</v>
      </c>
      <c r="L67" s="26" t="str">
        <f t="shared" si="18"/>
        <v/>
      </c>
      <c r="M67" s="26" t="str">
        <f t="shared" si="19"/>
        <v/>
      </c>
      <c r="N67" s="26" t="str">
        <f t="shared" si="20"/>
        <v/>
      </c>
    </row>
    <row r="68" spans="1:14" x14ac:dyDescent="0.25">
      <c r="A68">
        <f t="shared" si="9"/>
        <v>57</v>
      </c>
      <c r="B68" s="26" t="str">
        <f t="shared" si="12"/>
        <v/>
      </c>
      <c r="C68" s="26">
        <f t="shared" si="13"/>
        <v>120</v>
      </c>
      <c r="D68" s="26" t="str">
        <f t="shared" si="14"/>
        <v/>
      </c>
      <c r="F68">
        <f t="shared" si="10"/>
        <v>57</v>
      </c>
      <c r="G68" s="26" t="str">
        <f t="shared" si="15"/>
        <v/>
      </c>
      <c r="H68" s="26">
        <f t="shared" si="16"/>
        <v>120</v>
      </c>
      <c r="I68" s="26" t="str">
        <f t="shared" si="17"/>
        <v/>
      </c>
      <c r="K68">
        <f t="shared" si="11"/>
        <v>57</v>
      </c>
      <c r="L68" s="26" t="str">
        <f t="shared" si="18"/>
        <v/>
      </c>
      <c r="M68" s="26" t="str">
        <f t="shared" si="19"/>
        <v/>
      </c>
      <c r="N68" s="26" t="str">
        <f t="shared" si="20"/>
        <v/>
      </c>
    </row>
    <row r="69" spans="1:14" x14ac:dyDescent="0.25">
      <c r="A69">
        <f t="shared" si="9"/>
        <v>58</v>
      </c>
      <c r="B69" s="26" t="str">
        <f t="shared" si="12"/>
        <v/>
      </c>
      <c r="C69" s="26">
        <f t="shared" si="13"/>
        <v>120</v>
      </c>
      <c r="D69" s="26" t="str">
        <f t="shared" si="14"/>
        <v/>
      </c>
      <c r="F69">
        <f t="shared" si="10"/>
        <v>58</v>
      </c>
      <c r="G69" s="26" t="str">
        <f t="shared" si="15"/>
        <v/>
      </c>
      <c r="H69" s="26">
        <f t="shared" si="16"/>
        <v>120</v>
      </c>
      <c r="I69" s="26" t="str">
        <f t="shared" si="17"/>
        <v/>
      </c>
      <c r="K69">
        <f t="shared" si="11"/>
        <v>58</v>
      </c>
      <c r="L69" s="26" t="str">
        <f t="shared" si="18"/>
        <v/>
      </c>
      <c r="M69" s="26" t="str">
        <f t="shared" si="19"/>
        <v/>
      </c>
      <c r="N69" s="26" t="str">
        <f t="shared" si="20"/>
        <v/>
      </c>
    </row>
    <row r="70" spans="1:14" x14ac:dyDescent="0.25">
      <c r="A70">
        <f t="shared" si="9"/>
        <v>59</v>
      </c>
      <c r="B70" s="26" t="str">
        <f t="shared" si="12"/>
        <v/>
      </c>
      <c r="C70" s="26">
        <f t="shared" si="13"/>
        <v>120</v>
      </c>
      <c r="D70" s="26" t="str">
        <f t="shared" si="14"/>
        <v/>
      </c>
      <c r="F70">
        <f t="shared" si="10"/>
        <v>59</v>
      </c>
      <c r="G70" s="26" t="str">
        <f t="shared" si="15"/>
        <v/>
      </c>
      <c r="H70" s="26">
        <f t="shared" si="16"/>
        <v>120</v>
      </c>
      <c r="I70" s="26" t="str">
        <f t="shared" si="17"/>
        <v/>
      </c>
      <c r="K70">
        <f t="shared" si="11"/>
        <v>59</v>
      </c>
      <c r="L70" s="26" t="str">
        <f t="shared" si="18"/>
        <v/>
      </c>
      <c r="M70" s="26" t="str">
        <f t="shared" si="19"/>
        <v/>
      </c>
      <c r="N70" s="26" t="str">
        <f t="shared" si="20"/>
        <v/>
      </c>
    </row>
    <row r="71" spans="1:14" x14ac:dyDescent="0.25">
      <c r="A71">
        <f t="shared" si="9"/>
        <v>60</v>
      </c>
      <c r="B71" s="26" t="str">
        <f t="shared" si="12"/>
        <v/>
      </c>
      <c r="C71" s="26">
        <f t="shared" si="13"/>
        <v>120</v>
      </c>
      <c r="D71" s="26" t="str">
        <f t="shared" si="14"/>
        <v/>
      </c>
      <c r="F71">
        <f t="shared" si="10"/>
        <v>60</v>
      </c>
      <c r="G71" s="26" t="str">
        <f t="shared" si="15"/>
        <v/>
      </c>
      <c r="H71" s="26">
        <f t="shared" si="16"/>
        <v>120</v>
      </c>
      <c r="I71" s="26" t="str">
        <f t="shared" si="17"/>
        <v/>
      </c>
      <c r="K71">
        <f t="shared" si="11"/>
        <v>60</v>
      </c>
      <c r="L71" s="26" t="str">
        <f t="shared" si="18"/>
        <v/>
      </c>
      <c r="M71" s="26" t="str">
        <f t="shared" si="19"/>
        <v/>
      </c>
      <c r="N71" s="26" t="str">
        <f t="shared" si="20"/>
        <v/>
      </c>
    </row>
    <row r="72" spans="1:14" x14ac:dyDescent="0.25">
      <c r="A72">
        <f t="shared" si="9"/>
        <v>61</v>
      </c>
      <c r="B72" s="26" t="str">
        <f t="shared" si="12"/>
        <v/>
      </c>
      <c r="C72" s="26">
        <f t="shared" si="13"/>
        <v>120</v>
      </c>
      <c r="D72" s="26" t="str">
        <f t="shared" si="14"/>
        <v/>
      </c>
      <c r="F72">
        <f t="shared" si="10"/>
        <v>61</v>
      </c>
      <c r="G72" s="26" t="str">
        <f t="shared" si="15"/>
        <v/>
      </c>
      <c r="H72" s="26">
        <f t="shared" si="16"/>
        <v>120</v>
      </c>
      <c r="I72" s="26" t="str">
        <f t="shared" si="17"/>
        <v/>
      </c>
      <c r="K72">
        <f t="shared" si="11"/>
        <v>61</v>
      </c>
      <c r="L72" s="26" t="str">
        <f t="shared" si="18"/>
        <v/>
      </c>
      <c r="M72" s="26" t="str">
        <f t="shared" si="19"/>
        <v/>
      </c>
      <c r="N72" s="26" t="str">
        <f t="shared" si="20"/>
        <v/>
      </c>
    </row>
    <row r="73" spans="1:14" x14ac:dyDescent="0.25">
      <c r="A73">
        <f t="shared" si="9"/>
        <v>62</v>
      </c>
      <c r="B73" s="26" t="str">
        <f t="shared" si="12"/>
        <v/>
      </c>
      <c r="C73" s="26">
        <f t="shared" si="13"/>
        <v>120</v>
      </c>
      <c r="D73" s="26" t="str">
        <f t="shared" si="14"/>
        <v/>
      </c>
      <c r="F73">
        <f t="shared" si="10"/>
        <v>62</v>
      </c>
      <c r="G73" s="26" t="str">
        <f t="shared" si="15"/>
        <v/>
      </c>
      <c r="H73" s="26">
        <f t="shared" si="16"/>
        <v>120</v>
      </c>
      <c r="I73" s="26" t="str">
        <f t="shared" si="17"/>
        <v/>
      </c>
      <c r="K73">
        <f t="shared" si="11"/>
        <v>62</v>
      </c>
      <c r="L73" s="26" t="str">
        <f t="shared" si="18"/>
        <v/>
      </c>
      <c r="M73" s="26" t="str">
        <f t="shared" si="19"/>
        <v/>
      </c>
      <c r="N73" s="26" t="str">
        <f t="shared" si="20"/>
        <v/>
      </c>
    </row>
    <row r="74" spans="1:14" x14ac:dyDescent="0.25">
      <c r="A74">
        <f t="shared" si="9"/>
        <v>63</v>
      </c>
      <c r="B74" s="26" t="str">
        <f t="shared" si="12"/>
        <v/>
      </c>
      <c r="C74" s="26">
        <f t="shared" si="13"/>
        <v>120</v>
      </c>
      <c r="D74" s="26" t="str">
        <f t="shared" si="14"/>
        <v/>
      </c>
      <c r="F74">
        <f t="shared" si="10"/>
        <v>63</v>
      </c>
      <c r="G74" s="26" t="str">
        <f t="shared" si="15"/>
        <v/>
      </c>
      <c r="H74" s="26">
        <f t="shared" si="16"/>
        <v>120</v>
      </c>
      <c r="I74" s="26" t="str">
        <f t="shared" si="17"/>
        <v/>
      </c>
      <c r="K74">
        <f t="shared" si="11"/>
        <v>63</v>
      </c>
      <c r="L74" s="26" t="str">
        <f t="shared" si="18"/>
        <v/>
      </c>
      <c r="M74" s="26" t="str">
        <f t="shared" si="19"/>
        <v/>
      </c>
      <c r="N74" s="26" t="str">
        <f t="shared" si="20"/>
        <v/>
      </c>
    </row>
    <row r="75" spans="1:14" x14ac:dyDescent="0.25">
      <c r="A75">
        <f t="shared" si="9"/>
        <v>64</v>
      </c>
      <c r="B75" s="26" t="str">
        <f t="shared" si="12"/>
        <v/>
      </c>
      <c r="C75" s="26">
        <f t="shared" si="13"/>
        <v>120</v>
      </c>
      <c r="D75" s="26" t="str">
        <f t="shared" si="14"/>
        <v/>
      </c>
      <c r="F75">
        <f t="shared" si="10"/>
        <v>64</v>
      </c>
      <c r="G75" s="26" t="str">
        <f t="shared" si="15"/>
        <v/>
      </c>
      <c r="H75" s="26">
        <f t="shared" si="16"/>
        <v>120</v>
      </c>
      <c r="I75" s="26" t="str">
        <f t="shared" si="17"/>
        <v/>
      </c>
      <c r="K75">
        <f t="shared" si="11"/>
        <v>64</v>
      </c>
      <c r="L75" s="26" t="str">
        <f t="shared" si="18"/>
        <v/>
      </c>
      <c r="M75" s="26" t="str">
        <f t="shared" si="19"/>
        <v/>
      </c>
      <c r="N75" s="26" t="str">
        <f t="shared" si="20"/>
        <v/>
      </c>
    </row>
    <row r="76" spans="1:14" x14ac:dyDescent="0.25">
      <c r="A76">
        <f t="shared" si="9"/>
        <v>65</v>
      </c>
      <c r="B76" s="26" t="str">
        <f t="shared" ref="B76:B111" si="21">IF(OR($B$9=$A76,$B$9&gt;$A76),$B$8,"")</f>
        <v/>
      </c>
      <c r="C76" s="26">
        <f t="shared" ref="C76:C111" si="22">IF(OR($C$9=$A76,$C$9&gt;$A76),$C$8,"")</f>
        <v>120</v>
      </c>
      <c r="D76" s="26" t="str">
        <f t="shared" ref="D76:D111" si="23">IF(OR($D$9=$A76,$D$9&gt;$A76),$D$8,"")</f>
        <v/>
      </c>
      <c r="F76">
        <f t="shared" si="10"/>
        <v>65</v>
      </c>
      <c r="G76" s="26" t="str">
        <f t="shared" ref="G76:G111" si="24">IF(OR($G$9=$A76,$G$9&gt;$A76),$G$8,"")</f>
        <v/>
      </c>
      <c r="H76" s="26">
        <f t="shared" ref="H76:H111" si="25">IF(OR($H$9=$A76,$H$9&gt;$A76),$H$8,"")</f>
        <v>120</v>
      </c>
      <c r="I76" s="26" t="str">
        <f t="shared" ref="I76:I111" si="26">IF(OR($I$9=$A76,$I$9&gt;$A76),$I$8,"")</f>
        <v/>
      </c>
      <c r="K76">
        <f t="shared" si="11"/>
        <v>65</v>
      </c>
      <c r="L76" s="26" t="str">
        <f t="shared" ref="L76:L111" si="27">IF(OR($L$9=$A76,$L$9&gt;$A76),$L$8,"")</f>
        <v/>
      </c>
      <c r="M76" s="26" t="str">
        <f t="shared" ref="M76:M111" si="28">IF(OR($M$9=$A76,$M$9&gt;$A76),$M$8,"")</f>
        <v/>
      </c>
      <c r="N76" s="26" t="str">
        <f t="shared" ref="N76:N111" si="29">IF(OR($N$9=$A76,$N$9&gt;$A76),$N$8,"")</f>
        <v/>
      </c>
    </row>
    <row r="77" spans="1:14" x14ac:dyDescent="0.25">
      <c r="A77">
        <f t="shared" si="9"/>
        <v>66</v>
      </c>
      <c r="B77" s="26" t="str">
        <f t="shared" si="21"/>
        <v/>
      </c>
      <c r="C77" s="26">
        <f t="shared" si="22"/>
        <v>120</v>
      </c>
      <c r="D77" s="26" t="str">
        <f t="shared" si="23"/>
        <v/>
      </c>
      <c r="F77">
        <f t="shared" si="10"/>
        <v>66</v>
      </c>
      <c r="G77" s="26" t="str">
        <f t="shared" si="24"/>
        <v/>
      </c>
      <c r="H77" s="26">
        <f t="shared" si="25"/>
        <v>120</v>
      </c>
      <c r="I77" s="26" t="str">
        <f t="shared" si="26"/>
        <v/>
      </c>
      <c r="K77">
        <f t="shared" si="11"/>
        <v>66</v>
      </c>
      <c r="L77" s="26" t="str">
        <f t="shared" si="27"/>
        <v/>
      </c>
      <c r="M77" s="26" t="str">
        <f t="shared" si="28"/>
        <v/>
      </c>
      <c r="N77" s="26" t="str">
        <f t="shared" si="29"/>
        <v/>
      </c>
    </row>
    <row r="78" spans="1:14" x14ac:dyDescent="0.25">
      <c r="A78">
        <f t="shared" ref="A78:A111" si="30">A77+1</f>
        <v>67</v>
      </c>
      <c r="B78" s="26" t="str">
        <f t="shared" si="21"/>
        <v/>
      </c>
      <c r="C78" s="26">
        <f t="shared" si="22"/>
        <v>120</v>
      </c>
      <c r="D78" s="26" t="str">
        <f t="shared" si="23"/>
        <v/>
      </c>
      <c r="F78">
        <f t="shared" ref="F78:F111" si="31">F77+1</f>
        <v>67</v>
      </c>
      <c r="G78" s="26" t="str">
        <f t="shared" si="24"/>
        <v/>
      </c>
      <c r="H78" s="26">
        <f t="shared" si="25"/>
        <v>120</v>
      </c>
      <c r="I78" s="26" t="str">
        <f t="shared" si="26"/>
        <v/>
      </c>
      <c r="K78">
        <f t="shared" ref="K78:K111" si="32">K77+1</f>
        <v>67</v>
      </c>
      <c r="L78" s="26" t="str">
        <f t="shared" si="27"/>
        <v/>
      </c>
      <c r="M78" s="26" t="str">
        <f t="shared" si="28"/>
        <v/>
      </c>
      <c r="N78" s="26" t="str">
        <f t="shared" si="29"/>
        <v/>
      </c>
    </row>
    <row r="79" spans="1:14" x14ac:dyDescent="0.25">
      <c r="A79">
        <f t="shared" si="30"/>
        <v>68</v>
      </c>
      <c r="B79" s="26" t="str">
        <f t="shared" si="21"/>
        <v/>
      </c>
      <c r="C79" s="26">
        <f t="shared" si="22"/>
        <v>120</v>
      </c>
      <c r="D79" s="26" t="str">
        <f t="shared" si="23"/>
        <v/>
      </c>
      <c r="F79">
        <f t="shared" si="31"/>
        <v>68</v>
      </c>
      <c r="G79" s="26" t="str">
        <f t="shared" si="24"/>
        <v/>
      </c>
      <c r="H79" s="26">
        <f t="shared" si="25"/>
        <v>120</v>
      </c>
      <c r="I79" s="26" t="str">
        <f t="shared" si="26"/>
        <v/>
      </c>
      <c r="K79">
        <f t="shared" si="32"/>
        <v>68</v>
      </c>
      <c r="L79" s="26" t="str">
        <f t="shared" si="27"/>
        <v/>
      </c>
      <c r="M79" s="26" t="str">
        <f t="shared" si="28"/>
        <v/>
      </c>
      <c r="N79" s="26" t="str">
        <f t="shared" si="29"/>
        <v/>
      </c>
    </row>
    <row r="80" spans="1:14" x14ac:dyDescent="0.25">
      <c r="A80">
        <f t="shared" si="30"/>
        <v>69</v>
      </c>
      <c r="B80" s="26" t="str">
        <f t="shared" si="21"/>
        <v/>
      </c>
      <c r="C80" s="26">
        <f t="shared" si="22"/>
        <v>120</v>
      </c>
      <c r="D80" s="26" t="str">
        <f t="shared" si="23"/>
        <v/>
      </c>
      <c r="F80">
        <f t="shared" si="31"/>
        <v>69</v>
      </c>
      <c r="G80" s="26" t="str">
        <f t="shared" si="24"/>
        <v/>
      </c>
      <c r="H80" s="26">
        <f t="shared" si="25"/>
        <v>120</v>
      </c>
      <c r="I80" s="26" t="str">
        <f t="shared" si="26"/>
        <v/>
      </c>
      <c r="K80">
        <f t="shared" si="32"/>
        <v>69</v>
      </c>
      <c r="L80" s="26" t="str">
        <f t="shared" si="27"/>
        <v/>
      </c>
      <c r="M80" s="26" t="str">
        <f t="shared" si="28"/>
        <v/>
      </c>
      <c r="N80" s="26" t="str">
        <f t="shared" si="29"/>
        <v/>
      </c>
    </row>
    <row r="81" spans="1:14" x14ac:dyDescent="0.25">
      <c r="A81">
        <f t="shared" si="30"/>
        <v>70</v>
      </c>
      <c r="B81" s="26" t="str">
        <f t="shared" si="21"/>
        <v/>
      </c>
      <c r="C81" s="26">
        <f t="shared" si="22"/>
        <v>120</v>
      </c>
      <c r="D81" s="26" t="str">
        <f t="shared" si="23"/>
        <v/>
      </c>
      <c r="F81">
        <f t="shared" si="31"/>
        <v>70</v>
      </c>
      <c r="G81" s="26" t="str">
        <f t="shared" si="24"/>
        <v/>
      </c>
      <c r="H81" s="26">
        <f t="shared" si="25"/>
        <v>120</v>
      </c>
      <c r="I81" s="26" t="str">
        <f t="shared" si="26"/>
        <v/>
      </c>
      <c r="K81">
        <f t="shared" si="32"/>
        <v>70</v>
      </c>
      <c r="L81" s="26" t="str">
        <f t="shared" si="27"/>
        <v/>
      </c>
      <c r="M81" s="26" t="str">
        <f t="shared" si="28"/>
        <v/>
      </c>
      <c r="N81" s="26" t="str">
        <f t="shared" si="29"/>
        <v/>
      </c>
    </row>
    <row r="82" spans="1:14" x14ac:dyDescent="0.25">
      <c r="A82">
        <f t="shared" si="30"/>
        <v>71</v>
      </c>
      <c r="B82" s="26" t="str">
        <f t="shared" si="21"/>
        <v/>
      </c>
      <c r="C82" s="26">
        <f t="shared" si="22"/>
        <v>120</v>
      </c>
      <c r="D82" s="26" t="str">
        <f t="shared" si="23"/>
        <v/>
      </c>
      <c r="F82">
        <f t="shared" si="31"/>
        <v>71</v>
      </c>
      <c r="G82" s="26" t="str">
        <f t="shared" si="24"/>
        <v/>
      </c>
      <c r="H82" s="26">
        <f t="shared" si="25"/>
        <v>120</v>
      </c>
      <c r="I82" s="26" t="str">
        <f t="shared" si="26"/>
        <v/>
      </c>
      <c r="K82">
        <f t="shared" si="32"/>
        <v>71</v>
      </c>
      <c r="L82" s="26" t="str">
        <f t="shared" si="27"/>
        <v/>
      </c>
      <c r="M82" s="26" t="str">
        <f t="shared" si="28"/>
        <v/>
      </c>
      <c r="N82" s="26" t="str">
        <f t="shared" si="29"/>
        <v/>
      </c>
    </row>
    <row r="83" spans="1:14" x14ac:dyDescent="0.25">
      <c r="A83">
        <f t="shared" si="30"/>
        <v>72</v>
      </c>
      <c r="B83" s="26" t="str">
        <f t="shared" si="21"/>
        <v/>
      </c>
      <c r="C83" s="26">
        <f t="shared" si="22"/>
        <v>120</v>
      </c>
      <c r="D83" s="26" t="str">
        <f t="shared" si="23"/>
        <v/>
      </c>
      <c r="F83">
        <f t="shared" si="31"/>
        <v>72</v>
      </c>
      <c r="G83" s="26" t="str">
        <f t="shared" si="24"/>
        <v/>
      </c>
      <c r="H83" s="26">
        <f t="shared" si="25"/>
        <v>120</v>
      </c>
      <c r="I83" s="26" t="str">
        <f t="shared" si="26"/>
        <v/>
      </c>
      <c r="K83">
        <f t="shared" si="32"/>
        <v>72</v>
      </c>
      <c r="L83" s="26" t="str">
        <f t="shared" si="27"/>
        <v/>
      </c>
      <c r="M83" s="26" t="str">
        <f t="shared" si="28"/>
        <v/>
      </c>
      <c r="N83" s="26" t="str">
        <f t="shared" si="29"/>
        <v/>
      </c>
    </row>
    <row r="84" spans="1:14" x14ac:dyDescent="0.25">
      <c r="A84">
        <f t="shared" si="30"/>
        <v>73</v>
      </c>
      <c r="B84" s="26" t="str">
        <f t="shared" si="21"/>
        <v/>
      </c>
      <c r="C84" s="26">
        <f t="shared" si="22"/>
        <v>120</v>
      </c>
      <c r="D84" s="26" t="str">
        <f t="shared" si="23"/>
        <v/>
      </c>
      <c r="F84">
        <f t="shared" si="31"/>
        <v>73</v>
      </c>
      <c r="G84" s="26" t="str">
        <f t="shared" si="24"/>
        <v/>
      </c>
      <c r="H84" s="26">
        <f t="shared" si="25"/>
        <v>120</v>
      </c>
      <c r="I84" s="26" t="str">
        <f t="shared" si="26"/>
        <v/>
      </c>
      <c r="K84">
        <f t="shared" si="32"/>
        <v>73</v>
      </c>
      <c r="L84" s="26" t="str">
        <f t="shared" si="27"/>
        <v/>
      </c>
      <c r="M84" s="26" t="str">
        <f t="shared" si="28"/>
        <v/>
      </c>
      <c r="N84" s="26" t="str">
        <f t="shared" si="29"/>
        <v/>
      </c>
    </row>
    <row r="85" spans="1:14" x14ac:dyDescent="0.25">
      <c r="A85">
        <f t="shared" si="30"/>
        <v>74</v>
      </c>
      <c r="B85" s="26" t="str">
        <f t="shared" si="21"/>
        <v/>
      </c>
      <c r="C85" s="26">
        <f t="shared" si="22"/>
        <v>120</v>
      </c>
      <c r="D85" s="26" t="str">
        <f t="shared" si="23"/>
        <v/>
      </c>
      <c r="F85">
        <f t="shared" si="31"/>
        <v>74</v>
      </c>
      <c r="G85" s="26" t="str">
        <f t="shared" si="24"/>
        <v/>
      </c>
      <c r="H85" s="26">
        <f t="shared" si="25"/>
        <v>120</v>
      </c>
      <c r="I85" s="26" t="str">
        <f t="shared" si="26"/>
        <v/>
      </c>
      <c r="K85">
        <f t="shared" si="32"/>
        <v>74</v>
      </c>
      <c r="L85" s="26" t="str">
        <f t="shared" si="27"/>
        <v/>
      </c>
      <c r="M85" s="26" t="str">
        <f t="shared" si="28"/>
        <v/>
      </c>
      <c r="N85" s="26" t="str">
        <f t="shared" si="29"/>
        <v/>
      </c>
    </row>
    <row r="86" spans="1:14" x14ac:dyDescent="0.25">
      <c r="A86">
        <f t="shared" si="30"/>
        <v>75</v>
      </c>
      <c r="B86" s="26" t="str">
        <f t="shared" si="21"/>
        <v/>
      </c>
      <c r="C86" s="26">
        <f t="shared" si="22"/>
        <v>120</v>
      </c>
      <c r="D86" s="26" t="str">
        <f t="shared" si="23"/>
        <v/>
      </c>
      <c r="F86">
        <f t="shared" si="31"/>
        <v>75</v>
      </c>
      <c r="G86" s="26" t="str">
        <f t="shared" si="24"/>
        <v/>
      </c>
      <c r="H86" s="26">
        <f t="shared" si="25"/>
        <v>120</v>
      </c>
      <c r="I86" s="26" t="str">
        <f t="shared" si="26"/>
        <v/>
      </c>
      <c r="K86">
        <f t="shared" si="32"/>
        <v>75</v>
      </c>
      <c r="L86" s="26" t="str">
        <f t="shared" si="27"/>
        <v/>
      </c>
      <c r="M86" s="26" t="str">
        <f t="shared" si="28"/>
        <v/>
      </c>
      <c r="N86" s="26" t="str">
        <f t="shared" si="29"/>
        <v/>
      </c>
    </row>
    <row r="87" spans="1:14" x14ac:dyDescent="0.25">
      <c r="A87">
        <f t="shared" si="30"/>
        <v>76</v>
      </c>
      <c r="B87" s="26" t="str">
        <f t="shared" si="21"/>
        <v/>
      </c>
      <c r="C87" s="26">
        <f t="shared" si="22"/>
        <v>120</v>
      </c>
      <c r="D87" s="26" t="str">
        <f t="shared" si="23"/>
        <v/>
      </c>
      <c r="F87">
        <f t="shared" si="31"/>
        <v>76</v>
      </c>
      <c r="G87" s="26" t="str">
        <f t="shared" si="24"/>
        <v/>
      </c>
      <c r="H87" s="26">
        <f t="shared" si="25"/>
        <v>120</v>
      </c>
      <c r="I87" s="26" t="str">
        <f t="shared" si="26"/>
        <v/>
      </c>
      <c r="K87">
        <f t="shared" si="32"/>
        <v>76</v>
      </c>
      <c r="L87" s="26" t="str">
        <f t="shared" si="27"/>
        <v/>
      </c>
      <c r="M87" s="26" t="str">
        <f t="shared" si="28"/>
        <v/>
      </c>
      <c r="N87" s="26" t="str">
        <f t="shared" si="29"/>
        <v/>
      </c>
    </row>
    <row r="88" spans="1:14" x14ac:dyDescent="0.25">
      <c r="A88">
        <f t="shared" si="30"/>
        <v>77</v>
      </c>
      <c r="B88" s="26" t="str">
        <f t="shared" si="21"/>
        <v/>
      </c>
      <c r="C88" s="26">
        <f t="shared" si="22"/>
        <v>120</v>
      </c>
      <c r="D88" s="26" t="str">
        <f t="shared" si="23"/>
        <v/>
      </c>
      <c r="F88">
        <f t="shared" si="31"/>
        <v>77</v>
      </c>
      <c r="G88" s="26" t="str">
        <f t="shared" si="24"/>
        <v/>
      </c>
      <c r="H88" s="26">
        <f t="shared" si="25"/>
        <v>120</v>
      </c>
      <c r="I88" s="26" t="str">
        <f t="shared" si="26"/>
        <v/>
      </c>
      <c r="K88">
        <f t="shared" si="32"/>
        <v>77</v>
      </c>
      <c r="L88" s="26" t="str">
        <f t="shared" si="27"/>
        <v/>
      </c>
      <c r="M88" s="26" t="str">
        <f t="shared" si="28"/>
        <v/>
      </c>
      <c r="N88" s="26" t="str">
        <f t="shared" si="29"/>
        <v/>
      </c>
    </row>
    <row r="89" spans="1:14" x14ac:dyDescent="0.25">
      <c r="A89">
        <f t="shared" si="30"/>
        <v>78</v>
      </c>
      <c r="B89" s="26" t="str">
        <f t="shared" si="21"/>
        <v/>
      </c>
      <c r="C89" s="26">
        <f t="shared" si="22"/>
        <v>120</v>
      </c>
      <c r="D89" s="26" t="str">
        <f t="shared" si="23"/>
        <v/>
      </c>
      <c r="F89">
        <f t="shared" si="31"/>
        <v>78</v>
      </c>
      <c r="G89" s="26" t="str">
        <f t="shared" si="24"/>
        <v/>
      </c>
      <c r="H89" s="26">
        <f t="shared" si="25"/>
        <v>120</v>
      </c>
      <c r="I89" s="26" t="str">
        <f t="shared" si="26"/>
        <v/>
      </c>
      <c r="K89">
        <f t="shared" si="32"/>
        <v>78</v>
      </c>
      <c r="L89" s="26" t="str">
        <f t="shared" si="27"/>
        <v/>
      </c>
      <c r="M89" s="26" t="str">
        <f t="shared" si="28"/>
        <v/>
      </c>
      <c r="N89" s="26" t="str">
        <f t="shared" si="29"/>
        <v/>
      </c>
    </row>
    <row r="90" spans="1:14" x14ac:dyDescent="0.25">
      <c r="A90">
        <f t="shared" si="30"/>
        <v>79</v>
      </c>
      <c r="B90" s="26" t="str">
        <f t="shared" si="21"/>
        <v/>
      </c>
      <c r="C90" s="26">
        <f t="shared" si="22"/>
        <v>120</v>
      </c>
      <c r="D90" s="26" t="str">
        <f t="shared" si="23"/>
        <v/>
      </c>
      <c r="F90">
        <f t="shared" si="31"/>
        <v>79</v>
      </c>
      <c r="G90" s="26" t="str">
        <f t="shared" si="24"/>
        <v/>
      </c>
      <c r="H90" s="26">
        <f t="shared" si="25"/>
        <v>120</v>
      </c>
      <c r="I90" s="26" t="str">
        <f t="shared" si="26"/>
        <v/>
      </c>
      <c r="K90">
        <f t="shared" si="32"/>
        <v>79</v>
      </c>
      <c r="L90" s="26" t="str">
        <f t="shared" si="27"/>
        <v/>
      </c>
      <c r="M90" s="26" t="str">
        <f t="shared" si="28"/>
        <v/>
      </c>
      <c r="N90" s="26" t="str">
        <f t="shared" si="29"/>
        <v/>
      </c>
    </row>
    <row r="91" spans="1:14" x14ac:dyDescent="0.25">
      <c r="A91">
        <f t="shared" si="30"/>
        <v>80</v>
      </c>
      <c r="B91" s="26" t="str">
        <f t="shared" si="21"/>
        <v/>
      </c>
      <c r="C91" s="26">
        <f t="shared" si="22"/>
        <v>120</v>
      </c>
      <c r="D91" s="26" t="str">
        <f t="shared" si="23"/>
        <v/>
      </c>
      <c r="F91">
        <f t="shared" si="31"/>
        <v>80</v>
      </c>
      <c r="G91" s="26" t="str">
        <f t="shared" si="24"/>
        <v/>
      </c>
      <c r="H91" s="26">
        <f t="shared" si="25"/>
        <v>120</v>
      </c>
      <c r="I91" s="26" t="str">
        <f t="shared" si="26"/>
        <v/>
      </c>
      <c r="K91">
        <f t="shared" si="32"/>
        <v>80</v>
      </c>
      <c r="L91" s="26" t="str">
        <f t="shared" si="27"/>
        <v/>
      </c>
      <c r="M91" s="26" t="str">
        <f t="shared" si="28"/>
        <v/>
      </c>
      <c r="N91" s="26" t="str">
        <f t="shared" si="29"/>
        <v/>
      </c>
    </row>
    <row r="92" spans="1:14" x14ac:dyDescent="0.25">
      <c r="A92">
        <f t="shared" si="30"/>
        <v>81</v>
      </c>
      <c r="B92" s="26" t="str">
        <f t="shared" si="21"/>
        <v/>
      </c>
      <c r="C92" s="26">
        <f t="shared" si="22"/>
        <v>120</v>
      </c>
      <c r="D92" s="26" t="str">
        <f t="shared" si="23"/>
        <v/>
      </c>
      <c r="F92">
        <f t="shared" si="31"/>
        <v>81</v>
      </c>
      <c r="G92" s="26" t="str">
        <f t="shared" si="24"/>
        <v/>
      </c>
      <c r="H92" s="26">
        <f t="shared" si="25"/>
        <v>120</v>
      </c>
      <c r="I92" s="26" t="str">
        <f t="shared" si="26"/>
        <v/>
      </c>
      <c r="K92">
        <f t="shared" si="32"/>
        <v>81</v>
      </c>
      <c r="L92" s="26" t="str">
        <f t="shared" si="27"/>
        <v/>
      </c>
      <c r="M92" s="26" t="str">
        <f t="shared" si="28"/>
        <v/>
      </c>
      <c r="N92" s="26" t="str">
        <f t="shared" si="29"/>
        <v/>
      </c>
    </row>
    <row r="93" spans="1:14" x14ac:dyDescent="0.25">
      <c r="A93">
        <f t="shared" si="30"/>
        <v>82</v>
      </c>
      <c r="B93" s="26" t="str">
        <f t="shared" si="21"/>
        <v/>
      </c>
      <c r="C93" s="26">
        <f t="shared" si="22"/>
        <v>120</v>
      </c>
      <c r="D93" s="26" t="str">
        <f t="shared" si="23"/>
        <v/>
      </c>
      <c r="F93">
        <f t="shared" si="31"/>
        <v>82</v>
      </c>
      <c r="G93" s="26" t="str">
        <f t="shared" si="24"/>
        <v/>
      </c>
      <c r="H93" s="26">
        <f t="shared" si="25"/>
        <v>120</v>
      </c>
      <c r="I93" s="26" t="str">
        <f t="shared" si="26"/>
        <v/>
      </c>
      <c r="K93">
        <f t="shared" si="32"/>
        <v>82</v>
      </c>
      <c r="L93" s="26" t="str">
        <f t="shared" si="27"/>
        <v/>
      </c>
      <c r="M93" s="26" t="str">
        <f t="shared" si="28"/>
        <v/>
      </c>
      <c r="N93" s="26" t="str">
        <f t="shared" si="29"/>
        <v/>
      </c>
    </row>
    <row r="94" spans="1:14" x14ac:dyDescent="0.25">
      <c r="A94">
        <f t="shared" si="30"/>
        <v>83</v>
      </c>
      <c r="B94" s="26" t="str">
        <f t="shared" si="21"/>
        <v/>
      </c>
      <c r="C94" s="26">
        <f t="shared" si="22"/>
        <v>120</v>
      </c>
      <c r="D94" s="26" t="str">
        <f t="shared" si="23"/>
        <v/>
      </c>
      <c r="F94">
        <f t="shared" si="31"/>
        <v>83</v>
      </c>
      <c r="G94" s="26" t="str">
        <f t="shared" si="24"/>
        <v/>
      </c>
      <c r="H94" s="26">
        <f t="shared" si="25"/>
        <v>120</v>
      </c>
      <c r="I94" s="26" t="str">
        <f t="shared" si="26"/>
        <v/>
      </c>
      <c r="K94">
        <f t="shared" si="32"/>
        <v>83</v>
      </c>
      <c r="L94" s="26" t="str">
        <f t="shared" si="27"/>
        <v/>
      </c>
      <c r="M94" s="26" t="str">
        <f t="shared" si="28"/>
        <v/>
      </c>
      <c r="N94" s="26" t="str">
        <f t="shared" si="29"/>
        <v/>
      </c>
    </row>
    <row r="95" spans="1:14" x14ac:dyDescent="0.25">
      <c r="A95">
        <f t="shared" si="30"/>
        <v>84</v>
      </c>
      <c r="B95" s="26" t="str">
        <f t="shared" si="21"/>
        <v/>
      </c>
      <c r="C95" s="26">
        <f t="shared" si="22"/>
        <v>120</v>
      </c>
      <c r="D95" s="26" t="str">
        <f t="shared" si="23"/>
        <v/>
      </c>
      <c r="F95">
        <f t="shared" si="31"/>
        <v>84</v>
      </c>
      <c r="G95" s="26" t="str">
        <f t="shared" si="24"/>
        <v/>
      </c>
      <c r="H95" s="26">
        <f t="shared" si="25"/>
        <v>120</v>
      </c>
      <c r="I95" s="26" t="str">
        <f t="shared" si="26"/>
        <v/>
      </c>
      <c r="K95">
        <f t="shared" si="32"/>
        <v>84</v>
      </c>
      <c r="L95" s="26" t="str">
        <f t="shared" si="27"/>
        <v/>
      </c>
      <c r="M95" s="26" t="str">
        <f t="shared" si="28"/>
        <v/>
      </c>
      <c r="N95" s="26" t="str">
        <f t="shared" si="29"/>
        <v/>
      </c>
    </row>
    <row r="96" spans="1:14" x14ac:dyDescent="0.25">
      <c r="A96">
        <f t="shared" si="30"/>
        <v>85</v>
      </c>
      <c r="B96" s="26" t="str">
        <f t="shared" si="21"/>
        <v/>
      </c>
      <c r="C96" s="26">
        <f t="shared" si="22"/>
        <v>120</v>
      </c>
      <c r="D96" s="26" t="str">
        <f t="shared" si="23"/>
        <v/>
      </c>
      <c r="F96">
        <f t="shared" si="31"/>
        <v>85</v>
      </c>
      <c r="G96" s="26" t="str">
        <f t="shared" si="24"/>
        <v/>
      </c>
      <c r="H96" s="26" t="str">
        <f t="shared" si="25"/>
        <v/>
      </c>
      <c r="I96" s="26" t="str">
        <f t="shared" si="26"/>
        <v/>
      </c>
      <c r="K96">
        <f t="shared" si="32"/>
        <v>85</v>
      </c>
      <c r="L96" s="26" t="str">
        <f t="shared" si="27"/>
        <v/>
      </c>
      <c r="M96" s="26" t="str">
        <f t="shared" si="28"/>
        <v/>
      </c>
      <c r="N96" s="26" t="str">
        <f t="shared" si="29"/>
        <v/>
      </c>
    </row>
    <row r="97" spans="1:14" x14ac:dyDescent="0.25">
      <c r="A97">
        <f t="shared" si="30"/>
        <v>86</v>
      </c>
      <c r="B97" s="26" t="str">
        <f t="shared" si="21"/>
        <v/>
      </c>
      <c r="C97" s="26">
        <f t="shared" si="22"/>
        <v>120</v>
      </c>
      <c r="D97" s="26" t="str">
        <f t="shared" si="23"/>
        <v/>
      </c>
      <c r="F97">
        <f t="shared" si="31"/>
        <v>86</v>
      </c>
      <c r="G97" s="26" t="str">
        <f t="shared" si="24"/>
        <v/>
      </c>
      <c r="H97" s="26" t="str">
        <f t="shared" si="25"/>
        <v/>
      </c>
      <c r="I97" s="26" t="str">
        <f t="shared" si="26"/>
        <v/>
      </c>
      <c r="K97">
        <f t="shared" si="32"/>
        <v>86</v>
      </c>
      <c r="L97" s="26" t="str">
        <f t="shared" si="27"/>
        <v/>
      </c>
      <c r="M97" s="26" t="str">
        <f t="shared" si="28"/>
        <v/>
      </c>
      <c r="N97" s="26" t="str">
        <f t="shared" si="29"/>
        <v/>
      </c>
    </row>
    <row r="98" spans="1:14" x14ac:dyDescent="0.25">
      <c r="A98">
        <f t="shared" si="30"/>
        <v>87</v>
      </c>
      <c r="B98" s="26" t="str">
        <f t="shared" si="21"/>
        <v/>
      </c>
      <c r="C98" s="26">
        <f t="shared" si="22"/>
        <v>120</v>
      </c>
      <c r="D98" s="26" t="str">
        <f t="shared" si="23"/>
        <v/>
      </c>
      <c r="F98">
        <f t="shared" si="31"/>
        <v>87</v>
      </c>
      <c r="G98" s="26" t="str">
        <f t="shared" si="24"/>
        <v/>
      </c>
      <c r="H98" s="26" t="str">
        <f t="shared" si="25"/>
        <v/>
      </c>
      <c r="I98" s="26" t="str">
        <f t="shared" si="26"/>
        <v/>
      </c>
      <c r="K98">
        <f t="shared" si="32"/>
        <v>87</v>
      </c>
      <c r="L98" s="26" t="str">
        <f t="shared" si="27"/>
        <v/>
      </c>
      <c r="M98" s="26" t="str">
        <f t="shared" si="28"/>
        <v/>
      </c>
      <c r="N98" s="26" t="str">
        <f t="shared" si="29"/>
        <v/>
      </c>
    </row>
    <row r="99" spans="1:14" x14ac:dyDescent="0.25">
      <c r="A99">
        <f t="shared" si="30"/>
        <v>88</v>
      </c>
      <c r="B99" s="26" t="str">
        <f t="shared" si="21"/>
        <v/>
      </c>
      <c r="C99" s="26">
        <f t="shared" si="22"/>
        <v>120</v>
      </c>
      <c r="D99" s="26" t="str">
        <f t="shared" si="23"/>
        <v/>
      </c>
      <c r="F99">
        <f t="shared" si="31"/>
        <v>88</v>
      </c>
      <c r="G99" s="26" t="str">
        <f t="shared" si="24"/>
        <v/>
      </c>
      <c r="H99" s="26" t="str">
        <f t="shared" si="25"/>
        <v/>
      </c>
      <c r="I99" s="26" t="str">
        <f t="shared" si="26"/>
        <v/>
      </c>
      <c r="K99">
        <f t="shared" si="32"/>
        <v>88</v>
      </c>
      <c r="L99" s="26" t="str">
        <f t="shared" si="27"/>
        <v/>
      </c>
      <c r="M99" s="26" t="str">
        <f t="shared" si="28"/>
        <v/>
      </c>
      <c r="N99" s="26" t="str">
        <f t="shared" si="29"/>
        <v/>
      </c>
    </row>
    <row r="100" spans="1:14" x14ac:dyDescent="0.25">
      <c r="A100">
        <f t="shared" si="30"/>
        <v>89</v>
      </c>
      <c r="B100" s="26" t="str">
        <f t="shared" si="21"/>
        <v/>
      </c>
      <c r="C100" s="26">
        <f t="shared" si="22"/>
        <v>120</v>
      </c>
      <c r="D100" s="26" t="str">
        <f t="shared" si="23"/>
        <v/>
      </c>
      <c r="F100">
        <f t="shared" si="31"/>
        <v>89</v>
      </c>
      <c r="G100" s="26" t="str">
        <f t="shared" si="24"/>
        <v/>
      </c>
      <c r="H100" s="26" t="str">
        <f t="shared" si="25"/>
        <v/>
      </c>
      <c r="I100" s="26" t="str">
        <f t="shared" si="26"/>
        <v/>
      </c>
      <c r="K100">
        <f t="shared" si="32"/>
        <v>89</v>
      </c>
      <c r="L100" s="26" t="str">
        <f t="shared" si="27"/>
        <v/>
      </c>
      <c r="M100" s="26" t="str">
        <f t="shared" si="28"/>
        <v/>
      </c>
      <c r="N100" s="26" t="str">
        <f t="shared" si="29"/>
        <v/>
      </c>
    </row>
    <row r="101" spans="1:14" x14ac:dyDescent="0.25">
      <c r="A101">
        <f t="shared" si="30"/>
        <v>90</v>
      </c>
      <c r="B101" s="26" t="str">
        <f t="shared" si="21"/>
        <v/>
      </c>
      <c r="C101" s="26">
        <f t="shared" si="22"/>
        <v>120</v>
      </c>
      <c r="D101" s="26" t="str">
        <f t="shared" si="23"/>
        <v/>
      </c>
      <c r="F101">
        <f t="shared" si="31"/>
        <v>90</v>
      </c>
      <c r="G101" s="26" t="str">
        <f t="shared" si="24"/>
        <v/>
      </c>
      <c r="H101" s="26" t="str">
        <f t="shared" si="25"/>
        <v/>
      </c>
      <c r="I101" s="26" t="str">
        <f t="shared" si="26"/>
        <v/>
      </c>
      <c r="K101">
        <f t="shared" si="32"/>
        <v>90</v>
      </c>
      <c r="L101" s="26" t="str">
        <f t="shared" si="27"/>
        <v/>
      </c>
      <c r="M101" s="26" t="str">
        <f t="shared" si="28"/>
        <v/>
      </c>
      <c r="N101" s="26" t="str">
        <f t="shared" si="29"/>
        <v/>
      </c>
    </row>
    <row r="102" spans="1:14" x14ac:dyDescent="0.25">
      <c r="A102">
        <f t="shared" si="30"/>
        <v>91</v>
      </c>
      <c r="B102" s="26" t="str">
        <f t="shared" si="21"/>
        <v/>
      </c>
      <c r="C102" s="26">
        <f t="shared" si="22"/>
        <v>120</v>
      </c>
      <c r="D102" s="26" t="str">
        <f t="shared" si="23"/>
        <v/>
      </c>
      <c r="F102">
        <f t="shared" si="31"/>
        <v>91</v>
      </c>
      <c r="G102" s="26" t="str">
        <f t="shared" si="24"/>
        <v/>
      </c>
      <c r="H102" s="26" t="str">
        <f t="shared" si="25"/>
        <v/>
      </c>
      <c r="I102" s="26" t="str">
        <f t="shared" si="26"/>
        <v/>
      </c>
      <c r="K102">
        <f t="shared" si="32"/>
        <v>91</v>
      </c>
      <c r="L102" s="26" t="str">
        <f t="shared" si="27"/>
        <v/>
      </c>
      <c r="M102" s="26" t="str">
        <f t="shared" si="28"/>
        <v/>
      </c>
      <c r="N102" s="26" t="str">
        <f t="shared" si="29"/>
        <v/>
      </c>
    </row>
    <row r="103" spans="1:14" x14ac:dyDescent="0.25">
      <c r="A103">
        <f t="shared" si="30"/>
        <v>92</v>
      </c>
      <c r="B103" s="26" t="str">
        <f t="shared" si="21"/>
        <v/>
      </c>
      <c r="C103" s="26">
        <f t="shared" si="22"/>
        <v>120</v>
      </c>
      <c r="D103" s="26" t="str">
        <f t="shared" si="23"/>
        <v/>
      </c>
      <c r="F103">
        <f t="shared" si="31"/>
        <v>92</v>
      </c>
      <c r="G103" s="26" t="str">
        <f t="shared" si="24"/>
        <v/>
      </c>
      <c r="H103" s="26" t="str">
        <f t="shared" si="25"/>
        <v/>
      </c>
      <c r="I103" s="26" t="str">
        <f t="shared" si="26"/>
        <v/>
      </c>
      <c r="K103">
        <f t="shared" si="32"/>
        <v>92</v>
      </c>
      <c r="L103" s="26" t="str">
        <f t="shared" si="27"/>
        <v/>
      </c>
      <c r="M103" s="26" t="str">
        <f t="shared" si="28"/>
        <v/>
      </c>
      <c r="N103" s="26" t="str">
        <f t="shared" si="29"/>
        <v/>
      </c>
    </row>
    <row r="104" spans="1:14" x14ac:dyDescent="0.25">
      <c r="A104">
        <f t="shared" si="30"/>
        <v>93</v>
      </c>
      <c r="B104" s="26" t="str">
        <f t="shared" si="21"/>
        <v/>
      </c>
      <c r="C104" s="26">
        <f t="shared" si="22"/>
        <v>120</v>
      </c>
      <c r="D104" s="26" t="str">
        <f t="shared" si="23"/>
        <v/>
      </c>
      <c r="F104">
        <f t="shared" si="31"/>
        <v>93</v>
      </c>
      <c r="G104" s="26" t="str">
        <f t="shared" si="24"/>
        <v/>
      </c>
      <c r="H104" s="26" t="str">
        <f t="shared" si="25"/>
        <v/>
      </c>
      <c r="I104" s="26" t="str">
        <f t="shared" si="26"/>
        <v/>
      </c>
      <c r="K104">
        <f t="shared" si="32"/>
        <v>93</v>
      </c>
      <c r="L104" s="26" t="str">
        <f t="shared" si="27"/>
        <v/>
      </c>
      <c r="M104" s="26" t="str">
        <f t="shared" si="28"/>
        <v/>
      </c>
      <c r="N104" s="26" t="str">
        <f t="shared" si="29"/>
        <v/>
      </c>
    </row>
    <row r="105" spans="1:14" x14ac:dyDescent="0.25">
      <c r="A105">
        <f t="shared" si="30"/>
        <v>94</v>
      </c>
      <c r="B105" s="26" t="str">
        <f t="shared" si="21"/>
        <v/>
      </c>
      <c r="C105" s="26">
        <f t="shared" si="22"/>
        <v>120</v>
      </c>
      <c r="D105" s="26" t="str">
        <f t="shared" si="23"/>
        <v/>
      </c>
      <c r="F105">
        <f t="shared" si="31"/>
        <v>94</v>
      </c>
      <c r="G105" s="26" t="str">
        <f t="shared" si="24"/>
        <v/>
      </c>
      <c r="H105" s="26" t="str">
        <f t="shared" si="25"/>
        <v/>
      </c>
      <c r="I105" s="26" t="str">
        <f t="shared" si="26"/>
        <v/>
      </c>
      <c r="K105">
        <f t="shared" si="32"/>
        <v>94</v>
      </c>
      <c r="L105" s="26" t="str">
        <f t="shared" si="27"/>
        <v/>
      </c>
      <c r="M105" s="26" t="str">
        <f t="shared" si="28"/>
        <v/>
      </c>
      <c r="N105" s="26" t="str">
        <f t="shared" si="29"/>
        <v/>
      </c>
    </row>
    <row r="106" spans="1:14" x14ac:dyDescent="0.25">
      <c r="A106">
        <f t="shared" si="30"/>
        <v>95</v>
      </c>
      <c r="B106" s="26" t="str">
        <f t="shared" si="21"/>
        <v/>
      </c>
      <c r="C106" s="26">
        <f t="shared" si="22"/>
        <v>120</v>
      </c>
      <c r="D106" s="26" t="str">
        <f t="shared" si="23"/>
        <v/>
      </c>
      <c r="F106">
        <f t="shared" si="31"/>
        <v>95</v>
      </c>
      <c r="G106" s="26" t="str">
        <f t="shared" si="24"/>
        <v/>
      </c>
      <c r="H106" s="26" t="str">
        <f t="shared" si="25"/>
        <v/>
      </c>
      <c r="I106" s="26" t="str">
        <f t="shared" si="26"/>
        <v/>
      </c>
      <c r="K106">
        <f t="shared" si="32"/>
        <v>95</v>
      </c>
      <c r="L106" s="26" t="str">
        <f t="shared" si="27"/>
        <v/>
      </c>
      <c r="M106" s="26" t="str">
        <f t="shared" si="28"/>
        <v/>
      </c>
      <c r="N106" s="26" t="str">
        <f t="shared" si="29"/>
        <v/>
      </c>
    </row>
    <row r="107" spans="1:14" x14ac:dyDescent="0.25">
      <c r="A107">
        <f t="shared" si="30"/>
        <v>96</v>
      </c>
      <c r="B107" s="26" t="str">
        <f t="shared" si="21"/>
        <v/>
      </c>
      <c r="C107" s="26">
        <f t="shared" si="22"/>
        <v>120</v>
      </c>
      <c r="D107" s="26" t="str">
        <f t="shared" si="23"/>
        <v/>
      </c>
      <c r="F107">
        <f t="shared" si="31"/>
        <v>96</v>
      </c>
      <c r="G107" s="26" t="str">
        <f t="shared" si="24"/>
        <v/>
      </c>
      <c r="H107" s="26" t="str">
        <f t="shared" si="25"/>
        <v/>
      </c>
      <c r="I107" s="26" t="str">
        <f t="shared" si="26"/>
        <v/>
      </c>
      <c r="K107">
        <f t="shared" si="32"/>
        <v>96</v>
      </c>
      <c r="L107" s="26" t="str">
        <f t="shared" si="27"/>
        <v/>
      </c>
      <c r="M107" s="26" t="str">
        <f t="shared" si="28"/>
        <v/>
      </c>
      <c r="N107" s="26" t="str">
        <f t="shared" si="29"/>
        <v/>
      </c>
    </row>
    <row r="108" spans="1:14" x14ac:dyDescent="0.25">
      <c r="A108">
        <f t="shared" si="30"/>
        <v>97</v>
      </c>
      <c r="B108" s="26" t="str">
        <f t="shared" si="21"/>
        <v/>
      </c>
      <c r="C108" s="26">
        <f t="shared" si="22"/>
        <v>120</v>
      </c>
      <c r="D108" s="26" t="str">
        <f t="shared" si="23"/>
        <v/>
      </c>
      <c r="F108">
        <f t="shared" si="31"/>
        <v>97</v>
      </c>
      <c r="G108" s="26" t="str">
        <f t="shared" si="24"/>
        <v/>
      </c>
      <c r="H108" s="26" t="str">
        <f t="shared" si="25"/>
        <v/>
      </c>
      <c r="I108" s="26" t="str">
        <f t="shared" si="26"/>
        <v/>
      </c>
      <c r="K108">
        <f t="shared" si="32"/>
        <v>97</v>
      </c>
      <c r="L108" s="26" t="str">
        <f t="shared" si="27"/>
        <v/>
      </c>
      <c r="M108" s="26" t="str">
        <f t="shared" si="28"/>
        <v/>
      </c>
      <c r="N108" s="26" t="str">
        <f t="shared" si="29"/>
        <v/>
      </c>
    </row>
    <row r="109" spans="1:14" x14ac:dyDescent="0.25">
      <c r="A109">
        <f t="shared" si="30"/>
        <v>98</v>
      </c>
      <c r="B109" s="26" t="str">
        <f t="shared" si="21"/>
        <v/>
      </c>
      <c r="C109" s="26">
        <f t="shared" si="22"/>
        <v>120</v>
      </c>
      <c r="D109" s="26" t="str">
        <f t="shared" si="23"/>
        <v/>
      </c>
      <c r="F109">
        <f t="shared" si="31"/>
        <v>98</v>
      </c>
      <c r="G109" s="26" t="str">
        <f t="shared" si="24"/>
        <v/>
      </c>
      <c r="H109" s="26" t="str">
        <f t="shared" si="25"/>
        <v/>
      </c>
      <c r="I109" s="26" t="str">
        <f t="shared" si="26"/>
        <v/>
      </c>
      <c r="K109">
        <f t="shared" si="32"/>
        <v>98</v>
      </c>
      <c r="L109" s="26" t="str">
        <f t="shared" si="27"/>
        <v/>
      </c>
      <c r="M109" s="26" t="str">
        <f t="shared" si="28"/>
        <v/>
      </c>
      <c r="N109" s="26" t="str">
        <f t="shared" si="29"/>
        <v/>
      </c>
    </row>
    <row r="110" spans="1:14" x14ac:dyDescent="0.25">
      <c r="A110">
        <f t="shared" si="30"/>
        <v>99</v>
      </c>
      <c r="B110" s="26" t="str">
        <f t="shared" si="21"/>
        <v/>
      </c>
      <c r="C110" s="26" t="str">
        <f t="shared" si="22"/>
        <v/>
      </c>
      <c r="D110" s="26" t="str">
        <f t="shared" si="23"/>
        <v/>
      </c>
      <c r="F110">
        <f t="shared" si="31"/>
        <v>99</v>
      </c>
      <c r="G110" s="26" t="str">
        <f t="shared" si="24"/>
        <v/>
      </c>
      <c r="H110" s="26" t="str">
        <f t="shared" si="25"/>
        <v/>
      </c>
      <c r="I110" s="26" t="str">
        <f t="shared" si="26"/>
        <v/>
      </c>
      <c r="K110">
        <f t="shared" si="32"/>
        <v>99</v>
      </c>
      <c r="L110" s="26" t="str">
        <f t="shared" si="27"/>
        <v/>
      </c>
      <c r="M110" s="26" t="str">
        <f t="shared" si="28"/>
        <v/>
      </c>
      <c r="N110" s="26" t="str">
        <f t="shared" si="29"/>
        <v/>
      </c>
    </row>
    <row r="111" spans="1:14" x14ac:dyDescent="0.25">
      <c r="A111">
        <f t="shared" si="30"/>
        <v>100</v>
      </c>
      <c r="B111" s="26" t="str">
        <f t="shared" si="21"/>
        <v/>
      </c>
      <c r="C111" s="26" t="str">
        <f t="shared" si="22"/>
        <v/>
      </c>
      <c r="D111" s="26" t="str">
        <f t="shared" si="23"/>
        <v/>
      </c>
      <c r="F111">
        <f t="shared" si="31"/>
        <v>100</v>
      </c>
      <c r="G111" s="26" t="str">
        <f t="shared" si="24"/>
        <v/>
      </c>
      <c r="H111" s="26" t="str">
        <f t="shared" si="25"/>
        <v/>
      </c>
      <c r="I111" s="26" t="str">
        <f t="shared" si="26"/>
        <v/>
      </c>
      <c r="K111">
        <f t="shared" si="32"/>
        <v>100</v>
      </c>
      <c r="L111" s="26" t="str">
        <f t="shared" si="27"/>
        <v/>
      </c>
      <c r="M111" s="26" t="str">
        <f t="shared" si="28"/>
        <v/>
      </c>
      <c r="N111" s="26" t="str">
        <f t="shared" si="29"/>
        <v/>
      </c>
    </row>
    <row r="113" spans="1:18" x14ac:dyDescent="0.25">
      <c r="A113" s="23" t="str">
        <f>CONCATENATE("Version ",'Change Log'!B2," - © Copyright 2015 - William W. Davis")</f>
        <v>Version 1.2 - © Copyright 2015 - William W. Davis</v>
      </c>
      <c r="B113" s="8"/>
      <c r="C113" s="8"/>
      <c r="D113" s="8"/>
      <c r="E113" s="8"/>
      <c r="F113" s="8"/>
      <c r="G113" s="8"/>
      <c r="H113" s="8"/>
      <c r="I113" s="3"/>
      <c r="J113" s="8"/>
      <c r="K113" s="8"/>
      <c r="L113" s="8"/>
      <c r="M113" s="8"/>
      <c r="N113" s="8"/>
      <c r="O113" s="8"/>
      <c r="P113" s="8"/>
      <c r="Q113" s="8"/>
      <c r="R113" s="8"/>
    </row>
    <row r="114" spans="1:18" x14ac:dyDescent="0.25">
      <c r="A114" s="23" t="s">
        <v>24</v>
      </c>
      <c r="B114" s="8"/>
      <c r="C114" s="8"/>
      <c r="D114" s="8"/>
      <c r="E114" s="8"/>
      <c r="F114" s="8"/>
      <c r="G114" s="8"/>
      <c r="H114" s="8"/>
      <c r="I114" s="3"/>
      <c r="J114" s="8"/>
      <c r="K114" s="8"/>
      <c r="L114" s="8"/>
      <c r="M114" s="8"/>
      <c r="N114" s="8"/>
      <c r="O114" s="8"/>
      <c r="P114" s="8"/>
      <c r="Q114" s="8"/>
      <c r="R114" s="8"/>
    </row>
    <row r="115" spans="1:18" x14ac:dyDescent="0.25">
      <c r="A115" s="23" t="s">
        <v>25</v>
      </c>
      <c r="B115" s="8"/>
      <c r="C115" s="8"/>
      <c r="D115" s="8"/>
      <c r="E115" s="8"/>
      <c r="F115" s="8"/>
      <c r="G115" s="8"/>
      <c r="H115" s="8"/>
      <c r="I115" s="3"/>
      <c r="J115" s="8"/>
      <c r="K115" s="8"/>
      <c r="L115" s="8"/>
      <c r="M115" s="8"/>
      <c r="N115" s="8"/>
      <c r="O115" s="8"/>
      <c r="P115" s="8"/>
      <c r="Q115" s="8"/>
      <c r="R115" s="8"/>
    </row>
    <row r="116" spans="1:18" x14ac:dyDescent="0.25">
      <c r="A116" s="23"/>
      <c r="B116" s="8"/>
      <c r="C116" s="8"/>
      <c r="D116" s="8"/>
      <c r="E116" s="8"/>
      <c r="F116" s="8"/>
      <c r="G116" s="8"/>
      <c r="H116" s="8"/>
      <c r="I116" s="3"/>
      <c r="J116" s="8"/>
      <c r="K116" s="8"/>
      <c r="L116" s="8"/>
      <c r="M116" s="8"/>
      <c r="N116" s="8"/>
      <c r="O116" s="8"/>
      <c r="P116" s="8"/>
      <c r="Q116" s="8"/>
      <c r="R116" s="8"/>
    </row>
    <row r="117" spans="1:18" x14ac:dyDescent="0.25">
      <c r="A117" s="23" t="s">
        <v>27</v>
      </c>
      <c r="B117" s="8"/>
      <c r="C117" s="8"/>
      <c r="D117" s="8"/>
      <c r="E117" s="8"/>
      <c r="F117" s="8"/>
      <c r="G117" s="8"/>
      <c r="H117" s="8"/>
      <c r="I117" s="3"/>
      <c r="J117" s="8"/>
      <c r="K117" s="8"/>
      <c r="L117" s="8"/>
      <c r="M117" s="8"/>
      <c r="N117" s="8"/>
      <c r="O117" s="8"/>
      <c r="P117" s="8"/>
      <c r="Q117" s="8"/>
      <c r="R117" s="8"/>
    </row>
    <row r="118" spans="1:18" x14ac:dyDescent="0.25">
      <c r="A118" s="23" t="s">
        <v>26</v>
      </c>
      <c r="B118" s="8"/>
      <c r="C118" s="8"/>
      <c r="D118" s="8"/>
      <c r="E118" s="8"/>
      <c r="F118" s="8"/>
      <c r="G118" s="8"/>
      <c r="H118" s="8"/>
      <c r="I118" s="3"/>
      <c r="J118" s="8"/>
      <c r="K118" s="8"/>
      <c r="L118" s="8"/>
      <c r="M118" s="8"/>
      <c r="N118" s="8"/>
      <c r="O118" s="8"/>
      <c r="P118" s="8"/>
      <c r="Q118" s="8"/>
      <c r="R118" s="8"/>
    </row>
    <row r="119" spans="1:18" x14ac:dyDescent="0.25">
      <c r="A119" s="23"/>
      <c r="B119" s="8"/>
      <c r="C119" s="8"/>
      <c r="D119" s="8"/>
      <c r="E119" s="8"/>
      <c r="F119" s="8"/>
      <c r="G119" s="8"/>
      <c r="H119" s="8"/>
      <c r="I119" s="3"/>
      <c r="J119" s="8"/>
      <c r="K119" s="8"/>
      <c r="L119" s="8"/>
      <c r="M119" s="8"/>
      <c r="N119" s="8"/>
      <c r="O119" s="8"/>
      <c r="P119" s="8"/>
      <c r="Q119" s="8"/>
      <c r="R119" s="8"/>
    </row>
  </sheetData>
  <mergeCells count="6">
    <mergeCell ref="B2:D2"/>
    <mergeCell ref="G2:I2"/>
    <mergeCell ref="L2:N2"/>
    <mergeCell ref="B10:D10"/>
    <mergeCell ref="G10:I10"/>
    <mergeCell ref="L10:N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3" sqref="A3"/>
    </sheetView>
  </sheetViews>
  <sheetFormatPr defaultRowHeight="15" x14ac:dyDescent="0.25"/>
  <cols>
    <col min="1" max="1" width="10.5703125" style="45" customWidth="1"/>
    <col min="2" max="2" width="10.5703125" style="46" customWidth="1"/>
    <col min="3" max="3" width="100.5703125" style="47" customWidth="1"/>
  </cols>
  <sheetData>
    <row r="1" spans="1:3" x14ac:dyDescent="0.25">
      <c r="A1" s="42" t="s">
        <v>38</v>
      </c>
      <c r="B1" s="43" t="s">
        <v>39</v>
      </c>
      <c r="C1" s="44" t="s">
        <v>40</v>
      </c>
    </row>
    <row r="2" spans="1:3" x14ac:dyDescent="0.25">
      <c r="A2" s="45">
        <v>42570</v>
      </c>
      <c r="B2" s="46" t="s">
        <v>45</v>
      </c>
      <c r="C2" s="47"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SPERT for Player Selection</vt:lpstr>
      <vt:lpstr>VLookups</vt:lpstr>
      <vt:lpstr>Ratio Scale Modeler</vt:lpstr>
      <vt:lpstr>Change Log</vt:lpstr>
    </vt:vector>
  </TitlesOfParts>
  <Company>NCCI Holdings, Inc.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W. Davis</dc:creator>
  <cp:lastModifiedBy>William Davis</cp:lastModifiedBy>
  <dcterms:created xsi:type="dcterms:W3CDTF">2014-10-13T19:50:16Z</dcterms:created>
  <dcterms:modified xsi:type="dcterms:W3CDTF">2016-07-22T16:06:15Z</dcterms:modified>
</cp:coreProperties>
</file>